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2288" windowHeight="9360" activeTab="0"/>
  </bookViews>
  <sheets>
    <sheet name="Sheet1" sheetId="1" r:id="rId1"/>
    <sheet name="Sheet2" sheetId="2" r:id="rId2"/>
    <sheet name="Sheet3" sheetId="3" r:id="rId3"/>
  </sheets>
  <definedNames>
    <definedName name="b">'Sheet1'!$B$12</definedName>
    <definedName name="delta_t">'Sheet1'!$B$10</definedName>
    <definedName name="g">'Sheet1'!$B$7</definedName>
    <definedName name="solver_adj" localSheetId="0" hidden="1">'Sheet1'!$B$6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heta">'Sheet1'!$B$6</definedName>
    <definedName name="v">'Sheet1'!$B$5</definedName>
    <definedName name="v_x_init">'Sheet1'!$B$8</definedName>
    <definedName name="v_y_init">'Sheet1'!$B$9</definedName>
  </definedNames>
  <calcPr fullCalcOnLoad="1"/>
</workbook>
</file>

<file path=xl/sharedStrings.xml><?xml version="1.0" encoding="utf-8"?>
<sst xmlns="http://schemas.openxmlformats.org/spreadsheetml/2006/main" count="19" uniqueCount="19">
  <si>
    <t>g=</t>
  </si>
  <si>
    <t>v_x_init=</t>
  </si>
  <si>
    <t>v_y_init=</t>
  </si>
  <si>
    <t>delta_t=</t>
  </si>
  <si>
    <t>time</t>
  </si>
  <si>
    <t>v_x</t>
  </si>
  <si>
    <t>v_y</t>
  </si>
  <si>
    <t>x</t>
  </si>
  <si>
    <t>y</t>
  </si>
  <si>
    <t>range=</t>
  </si>
  <si>
    <t>theta=</t>
  </si>
  <si>
    <t>v=</t>
  </si>
  <si>
    <t>Projectile fired at speed v at angle theta degrees to horizontal</t>
  </si>
  <si>
    <t>v</t>
  </si>
  <si>
    <t>Air resistance = bv^2.</t>
  </si>
  <si>
    <t>b=</t>
  </si>
  <si>
    <t>Motion of a Projectile Under Gravity with Air Resistance</t>
  </si>
  <si>
    <t>slider</t>
  </si>
  <si>
    <t>Michael Fowler, UVa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</si>
</sst>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Projectile with Air Resistance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Sheet1!$E$15:$E$214</c:f>
              <c:numCache/>
            </c:numRef>
          </c:xVal>
          <c:yVal>
            <c:numRef>
              <c:f>Sheet1!$F$15:$F$214</c:f>
              <c:numCache/>
            </c:numRef>
          </c:yVal>
          <c:smooth val="1"/>
        </c:ser>
        <c:axId val="32345094"/>
        <c:axId val="17833039"/>
      </c:scatterChart>
      <c:valAx>
        <c:axId val="3234509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along ground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3039"/>
        <c:crosses val="autoZero"/>
        <c:crossBetween val="midCat"/>
        <c:dispUnits/>
      </c:valAx>
      <c:valAx>
        <c:axId val="1783303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45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9525</xdr:rowOff>
    </xdr:from>
    <xdr:to>
      <xdr:col>12</xdr:col>
      <xdr:colOff>257175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743325" y="42862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workbookViewId="0" topLeftCell="A1">
      <selection activeCell="J28" sqref="J28"/>
    </sheetView>
  </sheetViews>
  <sheetFormatPr defaultColWidth="9.140625" defaultRowHeight="12.75"/>
  <cols>
    <col min="6" max="6" width="9.00390625" style="0" bestFit="1" customWidth="1"/>
  </cols>
  <sheetData>
    <row r="1" spans="1:5" ht="20.25">
      <c r="A1" s="4" t="s">
        <v>16</v>
      </c>
      <c r="B1" s="4"/>
      <c r="C1" s="4"/>
      <c r="D1" s="4"/>
      <c r="E1" s="4"/>
    </row>
    <row r="2" ht="12.75">
      <c r="A2" s="6" t="s">
        <v>18</v>
      </c>
    </row>
    <row r="3" s="5" customFormat="1" ht="12.75">
      <c r="A3" s="5" t="s">
        <v>12</v>
      </c>
    </row>
    <row r="4" s="5" customFormat="1" ht="12.75">
      <c r="A4" s="5" t="s">
        <v>14</v>
      </c>
    </row>
    <row r="5" spans="1:2" ht="12.75">
      <c r="A5" s="2" t="s">
        <v>11</v>
      </c>
      <c r="B5" s="3">
        <v>30</v>
      </c>
    </row>
    <row r="6" spans="1:3" ht="12.75">
      <c r="A6" s="2" t="s">
        <v>10</v>
      </c>
      <c r="B6" s="3">
        <v>21</v>
      </c>
      <c r="C6" s="1" t="s">
        <v>17</v>
      </c>
    </row>
    <row r="7" spans="1:2" ht="12.75">
      <c r="A7" s="2" t="s">
        <v>0</v>
      </c>
      <c r="B7" s="3">
        <v>10</v>
      </c>
    </row>
    <row r="8" spans="1:2" ht="12.75">
      <c r="A8" s="2" t="s">
        <v>1</v>
      </c>
      <c r="B8" s="3">
        <f>v*COS(theta*PI()/180)</f>
        <v>28.007412794916053</v>
      </c>
    </row>
    <row r="9" spans="1:2" ht="12.75">
      <c r="A9" s="2" t="s">
        <v>2</v>
      </c>
      <c r="B9" s="3">
        <f>v*SIN(theta*PI()/180)</f>
        <v>10.751038486359008</v>
      </c>
    </row>
    <row r="10" spans="1:2" ht="12.75">
      <c r="A10" s="2" t="s">
        <v>3</v>
      </c>
      <c r="B10" s="3">
        <v>0.05</v>
      </c>
    </row>
    <row r="11" spans="1:2" ht="12.75">
      <c r="A11" s="2" t="s">
        <v>9</v>
      </c>
      <c r="B11" s="3">
        <f>IF(E214=E213,E214,"still in air")</f>
        <v>43.23178099648245</v>
      </c>
    </row>
    <row r="12" spans="1:2" ht="12.75">
      <c r="A12" s="2" t="s">
        <v>15</v>
      </c>
      <c r="B12" s="3">
        <v>0.01</v>
      </c>
    </row>
    <row r="14" spans="1:6" ht="12.75">
      <c r="A14" s="1" t="s">
        <v>4</v>
      </c>
      <c r="B14" s="1" t="s">
        <v>5</v>
      </c>
      <c r="C14" s="1" t="s">
        <v>6</v>
      </c>
      <c r="D14" s="1" t="s">
        <v>13</v>
      </c>
      <c r="E14" s="1" t="s">
        <v>7</v>
      </c>
      <c r="F14" s="1" t="s">
        <v>8</v>
      </c>
    </row>
    <row r="15" spans="1:6" ht="12.75">
      <c r="A15">
        <v>0</v>
      </c>
      <c r="B15">
        <f>v_x_init</f>
        <v>28.007412794916053</v>
      </c>
      <c r="C15">
        <f>v_y_init</f>
        <v>10.751038486359008</v>
      </c>
      <c r="D15">
        <f>SQRT(B15*B15+C15*C15)</f>
        <v>30.000000000000004</v>
      </c>
      <c r="E15">
        <v>0</v>
      </c>
      <c r="F15">
        <v>0</v>
      </c>
    </row>
    <row r="16" spans="1:6" ht="12.75">
      <c r="A16">
        <f>A15+delta_t</f>
        <v>0.05</v>
      </c>
      <c r="B16">
        <f>+B15-b*B15*D15*delta_t</f>
        <v>27.587301602992312</v>
      </c>
      <c r="C16">
        <f>C15-g*delta_t-b*C15*D15*delta_t</f>
        <v>10.089772909063623</v>
      </c>
      <c r="D16">
        <f aca="true" t="shared" si="0" ref="D16:D79">SQRT(B16*B16+C16*C16)</f>
        <v>29.374525138135194</v>
      </c>
      <c r="E16">
        <f aca="true" t="shared" si="1" ref="E16:E47">IF(F15+0.5*(C15+C16)*delta_t&gt;0,E15+0.5*(B15+B16)*delta_t,E15)</f>
        <v>1.3898678599477092</v>
      </c>
      <c r="F16">
        <f aca="true" t="shared" si="2" ref="F16:F47">IF(F15+0.5*(C15+C16)*delta_t&gt;0,F15+0.5*(C15+C16)*delta_t,F15)</f>
        <v>0.5210202848855657</v>
      </c>
    </row>
    <row r="17" spans="1:6" ht="12.75">
      <c r="A17">
        <f aca="true" t="shared" si="3" ref="A17:A80">A16+delta_t</f>
        <v>0.1</v>
      </c>
      <c r="B17">
        <f aca="true" t="shared" si="4" ref="B17:B80">+B16-b*B16*D16*delta_t</f>
        <v>27.182119660777104</v>
      </c>
      <c r="C17">
        <f aca="true" t="shared" si="5" ref="C17:C80">C16-g*delta_t-b*C16*D16*delta_t</f>
        <v>9.44158176508594</v>
      </c>
      <c r="D17">
        <f t="shared" si="0"/>
        <v>28.775181936516205</v>
      </c>
      <c r="E17">
        <f t="shared" si="1"/>
        <v>2.7591033915419447</v>
      </c>
      <c r="F17">
        <f t="shared" si="2"/>
        <v>1.0093041517393049</v>
      </c>
    </row>
    <row r="18" spans="1:6" ht="12.75">
      <c r="A18">
        <f t="shared" si="3"/>
        <v>0.15000000000000002</v>
      </c>
      <c r="B18">
        <f t="shared" si="4"/>
        <v>26.791034441447596</v>
      </c>
      <c r="C18">
        <f t="shared" si="5"/>
        <v>8.80574014855652</v>
      </c>
      <c r="D18">
        <f t="shared" si="0"/>
        <v>28.201074199518207</v>
      </c>
      <c r="E18">
        <f t="shared" si="1"/>
        <v>4.108432244097562</v>
      </c>
      <c r="F18">
        <f t="shared" si="2"/>
        <v>1.4654871995803664</v>
      </c>
    </row>
    <row r="19" spans="1:6" ht="12.75">
      <c r="A19">
        <f t="shared" si="3"/>
        <v>0.2</v>
      </c>
      <c r="B19">
        <f t="shared" si="4"/>
        <v>26.41326646636504</v>
      </c>
      <c r="C19">
        <f t="shared" si="5"/>
        <v>8.181574482900961</v>
      </c>
      <c r="D19">
        <f t="shared" si="0"/>
        <v>27.65137982890655</v>
      </c>
      <c r="E19">
        <f t="shared" si="1"/>
        <v>5.4385397667928785</v>
      </c>
      <c r="F19">
        <f t="shared" si="2"/>
        <v>1.8901700653668034</v>
      </c>
    </row>
    <row r="20" spans="1:6" ht="12.75">
      <c r="A20">
        <f t="shared" si="3"/>
        <v>0.25</v>
      </c>
      <c r="B20">
        <f t="shared" si="4"/>
        <v>26.048084834573253</v>
      </c>
      <c r="C20">
        <f t="shared" si="5"/>
        <v>7.568458571088369</v>
      </c>
      <c r="D20">
        <f t="shared" si="0"/>
        <v>27.125344028996317</v>
      </c>
      <c r="E20">
        <f t="shared" si="1"/>
        <v>6.750073549316336</v>
      </c>
      <c r="F20">
        <f t="shared" si="2"/>
        <v>2.283920891716537</v>
      </c>
    </row>
    <row r="21" spans="1:6" ht="12.75">
      <c r="A21">
        <f t="shared" si="3"/>
        <v>0.3</v>
      </c>
      <c r="B21">
        <f t="shared" si="4"/>
        <v>25.694803203356113</v>
      </c>
      <c r="C21">
        <f t="shared" si="5"/>
        <v>6.96581004983338</v>
      </c>
      <c r="D21">
        <f t="shared" si="0"/>
        <v>26.622273030482564</v>
      </c>
      <c r="E21">
        <f t="shared" si="1"/>
        <v>8.04364575026457</v>
      </c>
      <c r="F21">
        <f t="shared" si="2"/>
        <v>2.6472776072395807</v>
      </c>
    </row>
    <row r="22" spans="1:6" ht="12.75">
      <c r="A22">
        <f t="shared" si="3"/>
        <v>0.35</v>
      </c>
      <c r="B22">
        <f t="shared" si="4"/>
        <v>25.35277617018398</v>
      </c>
      <c r="C22">
        <f t="shared" si="5"/>
        <v>6.373087201320809</v>
      </c>
      <c r="D22">
        <f t="shared" si="0"/>
        <v>26.141528264642215</v>
      </c>
      <c r="E22">
        <f t="shared" si="1"/>
        <v>9.319835234603072</v>
      </c>
      <c r="F22">
        <f t="shared" si="2"/>
        <v>2.9807500385184356</v>
      </c>
    </row>
    <row r="23" spans="1:6" ht="12.75">
      <c r="A23">
        <f t="shared" si="3"/>
        <v>0.39999999999999997</v>
      </c>
      <c r="B23">
        <f t="shared" si="4"/>
        <v>25.021396012763972</v>
      </c>
      <c r="C23">
        <f t="shared" si="5"/>
        <v>5.78978608171763</v>
      </c>
      <c r="D23">
        <f t="shared" si="0"/>
        <v>25.682520929605257</v>
      </c>
      <c r="E23">
        <f t="shared" si="1"/>
        <v>10.57918953917677</v>
      </c>
      <c r="F23">
        <f t="shared" si="2"/>
        <v>3.2848218705943966</v>
      </c>
    </row>
    <row r="24" spans="1:6" ht="12.75">
      <c r="A24">
        <f t="shared" si="3"/>
        <v>0.44999999999999996</v>
      </c>
      <c r="B24">
        <f t="shared" si="4"/>
        <v>24.700089749371095</v>
      </c>
      <c r="C24">
        <f t="shared" si="5"/>
        <v>5.2154379306068055</v>
      </c>
      <c r="D24">
        <f t="shared" si="0"/>
        <v>25.24470689936802</v>
      </c>
      <c r="E24">
        <f t="shared" si="1"/>
        <v>11.822226683230147</v>
      </c>
      <c r="F24">
        <f t="shared" si="2"/>
        <v>3.5599524709025077</v>
      </c>
    </row>
    <row r="25" spans="1:6" ht="12.75">
      <c r="A25">
        <f t="shared" si="3"/>
        <v>0.49999999999999994</v>
      </c>
      <c r="B25">
        <f t="shared" si="4"/>
        <v>24.388316486315617</v>
      </c>
      <c r="C25">
        <f t="shared" si="5"/>
        <v>4.649606829651798</v>
      </c>
      <c r="D25">
        <f t="shared" si="0"/>
        <v>24.82758193435355</v>
      </c>
      <c r="E25">
        <f t="shared" si="1"/>
        <v>13.049436839122315</v>
      </c>
      <c r="F25">
        <f t="shared" si="2"/>
        <v>3.806578589908973</v>
      </c>
    </row>
    <row r="26" spans="1:6" ht="12.75">
      <c r="A26">
        <f t="shared" si="3"/>
        <v>0.5499999999999999</v>
      </c>
      <c r="B26">
        <f t="shared" si="4"/>
        <v>24.085565023413142</v>
      </c>
      <c r="C26">
        <f t="shared" si="5"/>
        <v>4.091887582388943</v>
      </c>
      <c r="D26">
        <f t="shared" si="0"/>
        <v>24.43067715975084</v>
      </c>
      <c r="E26">
        <f t="shared" si="1"/>
        <v>14.261283876865534</v>
      </c>
      <c r="F26">
        <f t="shared" si="2"/>
        <v>4.025115950209991</v>
      </c>
    </row>
    <row r="27" spans="1:6" ht="12.75">
      <c r="A27">
        <f t="shared" si="3"/>
        <v>0.6</v>
      </c>
      <c r="B27">
        <f t="shared" si="4"/>
        <v>23.791351691764547</v>
      </c>
      <c r="C27">
        <f t="shared" si="5"/>
        <v>3.5419037901392745</v>
      </c>
      <c r="D27">
        <f t="shared" si="0"/>
        <v>24.05355478468475</v>
      </c>
      <c r="E27">
        <f t="shared" si="1"/>
        <v>15.458206794744976</v>
      </c>
      <c r="F27">
        <f t="shared" si="2"/>
        <v>4.215960734523197</v>
      </c>
    </row>
    <row r="28" spans="1:6" ht="12.75">
      <c r="A28">
        <f t="shared" si="3"/>
        <v>0.65</v>
      </c>
      <c r="B28">
        <f t="shared" si="4"/>
        <v>23.505218401104766</v>
      </c>
      <c r="C28">
        <f t="shared" si="5"/>
        <v>2.9993061017101756</v>
      </c>
      <c r="D28">
        <f t="shared" si="0"/>
        <v>23.695804041546893</v>
      </c>
      <c r="E28">
        <f t="shared" si="1"/>
        <v>16.64062104706671</v>
      </c>
      <c r="F28">
        <f t="shared" si="2"/>
        <v>4.379490981819433</v>
      </c>
    </row>
    <row r="29" spans="1:6" ht="12.75">
      <c r="A29">
        <f t="shared" si="3"/>
        <v>0.7000000000000001</v>
      </c>
      <c r="B29">
        <f t="shared" si="4"/>
        <v>23.226730876511596</v>
      </c>
      <c r="C29">
        <f t="shared" si="5"/>
        <v>2.4637706168868054</v>
      </c>
      <c r="D29">
        <f t="shared" si="0"/>
        <v>23.357037330589083</v>
      </c>
      <c r="E29">
        <f t="shared" si="1"/>
        <v>17.80891977900712</v>
      </c>
      <c r="F29">
        <f t="shared" si="2"/>
        <v>4.516067899784358</v>
      </c>
    </row>
    <row r="30" spans="1:6" ht="12.75">
      <c r="A30">
        <f t="shared" si="3"/>
        <v>0.7500000000000001</v>
      </c>
      <c r="B30">
        <f t="shared" si="4"/>
        <v>22.955477066436483</v>
      </c>
      <c r="C30">
        <f t="shared" si="5"/>
        <v>1.9349974257504887</v>
      </c>
      <c r="D30">
        <f t="shared" si="0"/>
        <v>23.03688656015288</v>
      </c>
      <c r="E30">
        <f t="shared" si="1"/>
        <v>18.963474977580823</v>
      </c>
      <c r="F30">
        <f t="shared" si="2"/>
        <v>4.62603710085029</v>
      </c>
    </row>
    <row r="31" spans="1:6" ht="12.75">
      <c r="A31">
        <f t="shared" si="3"/>
        <v>0.8000000000000002</v>
      </c>
      <c r="B31">
        <f t="shared" si="4"/>
        <v>22.691065705879637</v>
      </c>
      <c r="C31">
        <f t="shared" si="5"/>
        <v>1.4127092676548878</v>
      </c>
      <c r="D31">
        <f t="shared" si="0"/>
        <v>22.734999677665822</v>
      </c>
      <c r="E31">
        <f t="shared" si="1"/>
        <v>20.104638546888726</v>
      </c>
      <c r="F31">
        <f t="shared" si="2"/>
        <v>4.709729768185425</v>
      </c>
    </row>
    <row r="32" spans="1:6" ht="12.75">
      <c r="A32">
        <f t="shared" si="3"/>
        <v>0.8500000000000002</v>
      </c>
      <c r="B32">
        <f t="shared" si="4"/>
        <v>22.433125020125104</v>
      </c>
      <c r="C32">
        <f t="shared" si="5"/>
        <v>0.8966502952825031</v>
      </c>
      <c r="D32">
        <f t="shared" si="0"/>
        <v>22.45103739074418</v>
      </c>
      <c r="E32">
        <f t="shared" si="1"/>
        <v>21.232743315038846</v>
      </c>
      <c r="F32">
        <f t="shared" si="2"/>
        <v>4.767463757258859</v>
      </c>
    </row>
    <row r="33" spans="1:6" ht="12.75">
      <c r="A33">
        <f t="shared" si="3"/>
        <v>0.9000000000000002</v>
      </c>
      <c r="B33">
        <f t="shared" si="4"/>
        <v>22.18130155581607</v>
      </c>
      <c r="C33">
        <f t="shared" si="5"/>
        <v>0.3865849306295984</v>
      </c>
      <c r="D33">
        <f t="shared" si="0"/>
        <v>22.184670081356593</v>
      </c>
      <c r="E33">
        <f t="shared" si="1"/>
        <v>22.348103979437376</v>
      </c>
      <c r="F33">
        <f t="shared" si="2"/>
        <v>4.799544637906662</v>
      </c>
    </row>
    <row r="34" spans="1:6" ht="12.75">
      <c r="A34">
        <f t="shared" si="3"/>
        <v>0.9500000000000003</v>
      </c>
      <c r="B34">
        <f t="shared" si="4"/>
        <v>21.935259127320638</v>
      </c>
      <c r="C34">
        <f t="shared" si="5"/>
        <v>-0.11770319894262246</v>
      </c>
      <c r="D34">
        <f t="shared" si="0"/>
        <v>21.935574918969976</v>
      </c>
      <c r="E34">
        <f t="shared" si="1"/>
        <v>23.451017996515795</v>
      </c>
      <c r="F34">
        <f t="shared" si="2"/>
        <v>4.806266681198836</v>
      </c>
    </row>
    <row r="35" spans="1:6" ht="12.75">
      <c r="A35">
        <f t="shared" si="3"/>
        <v>1.0000000000000002</v>
      </c>
      <c r="B35">
        <f t="shared" si="4"/>
        <v>21.694677867343458</v>
      </c>
      <c r="C35">
        <f t="shared" si="5"/>
        <v>-0.6164122552733183</v>
      </c>
      <c r="D35">
        <f t="shared" si="0"/>
        <v>21.70343318086457</v>
      </c>
      <c r="E35">
        <f t="shared" si="1"/>
        <v>24.5417664213824</v>
      </c>
      <c r="F35">
        <f t="shared" si="2"/>
        <v>4.787913794843438</v>
      </c>
    </row>
    <row r="36" spans="1:6" ht="12.75">
      <c r="A36">
        <f t="shared" si="3"/>
        <v>1.0500000000000003</v>
      </c>
      <c r="B36">
        <f t="shared" si="4"/>
        <v>21.459253371606323</v>
      </c>
      <c r="C36">
        <f t="shared" si="5"/>
        <v>-1.109723124176223</v>
      </c>
      <c r="D36">
        <f t="shared" si="0"/>
        <v>21.48792778932228</v>
      </c>
      <c r="E36">
        <f t="shared" si="1"/>
        <v>25.620614702356143</v>
      </c>
      <c r="F36">
        <f t="shared" si="2"/>
        <v>4.744760410357199</v>
      </c>
    </row>
    <row r="37" spans="1:6" ht="12.75">
      <c r="A37">
        <f t="shared" si="3"/>
        <v>1.1000000000000003</v>
      </c>
      <c r="B37">
        <f t="shared" si="4"/>
        <v>21.228695928175398</v>
      </c>
      <c r="C37">
        <f t="shared" si="5"/>
        <v>-1.5978002989970033</v>
      </c>
      <c r="D37">
        <f t="shared" si="0"/>
        <v>21.28874107612767</v>
      </c>
      <c r="E37">
        <f t="shared" si="1"/>
        <v>26.687813434850685</v>
      </c>
      <c r="F37">
        <f t="shared" si="2"/>
        <v>4.6770723247778685</v>
      </c>
    </row>
    <row r="38" spans="1:6" ht="12.75">
      <c r="A38">
        <f t="shared" si="3"/>
        <v>1.1500000000000004</v>
      </c>
      <c r="B38">
        <f t="shared" si="4"/>
        <v>21.002729822676013</v>
      </c>
      <c r="C38">
        <f t="shared" si="5"/>
        <v>-2.0807927205686503</v>
      </c>
      <c r="D38">
        <f t="shared" si="0"/>
        <v>21.105552784760125</v>
      </c>
      <c r="E38">
        <f t="shared" si="1"/>
        <v>27.74359907862197</v>
      </c>
      <c r="F38">
        <f t="shared" si="2"/>
        <v>4.5851074992887275</v>
      </c>
    </row>
    <row r="39" spans="1:6" ht="12.75">
      <c r="A39">
        <f t="shared" si="3"/>
        <v>1.2000000000000004</v>
      </c>
      <c r="B39">
        <f t="shared" si="4"/>
        <v>20.781092711227743</v>
      </c>
      <c r="C39">
        <f t="shared" si="5"/>
        <v>-2.5588345802695973</v>
      </c>
      <c r="D39">
        <f t="shared" si="0"/>
        <v>20.938038319809866</v>
      </c>
      <c r="E39">
        <f t="shared" si="1"/>
        <v>28.788194641969564</v>
      </c>
      <c r="F39">
        <f t="shared" si="2"/>
        <v>4.469116816767771</v>
      </c>
    </row>
    <row r="40" spans="1:6" ht="12.75">
      <c r="A40">
        <f t="shared" si="3"/>
        <v>1.2500000000000004</v>
      </c>
      <c r="B40">
        <f t="shared" si="4"/>
        <v>20.56353505347014</v>
      </c>
      <c r="C40">
        <f t="shared" si="5"/>
        <v>-3.032046092021728</v>
      </c>
      <c r="D40">
        <f t="shared" si="0"/>
        <v>20.785867251559157</v>
      </c>
      <c r="E40">
        <f t="shared" si="1"/>
        <v>29.82181033608701</v>
      </c>
      <c r="F40">
        <f t="shared" si="2"/>
        <v>4.329344799960488</v>
      </c>
    </row>
    <row r="41" spans="1:6" ht="12.75">
      <c r="A41">
        <f t="shared" si="3"/>
        <v>1.3000000000000005</v>
      </c>
      <c r="B41">
        <f t="shared" si="4"/>
        <v>20.349819598548034</v>
      </c>
      <c r="C41">
        <f t="shared" si="5"/>
        <v>-3.5005342382370417</v>
      </c>
      <c r="D41">
        <f t="shared" si="0"/>
        <v>20.648702081402586</v>
      </c>
      <c r="E41">
        <f t="shared" si="1"/>
        <v>30.844644202387467</v>
      </c>
      <c r="F41">
        <f t="shared" si="2"/>
        <v>4.166030291704018</v>
      </c>
    </row>
    <row r="42" spans="1:6" ht="12.75">
      <c r="A42">
        <f t="shared" si="3"/>
        <v>1.3500000000000005</v>
      </c>
      <c r="B42">
        <f t="shared" si="4"/>
        <v>20.139720917397682</v>
      </c>
      <c r="C42">
        <f t="shared" si="5"/>
        <v>-3.9643934939314884</v>
      </c>
      <c r="D42">
        <f t="shared" si="0"/>
        <v>20.526197270936283</v>
      </c>
      <c r="E42">
        <f t="shared" si="1"/>
        <v>31.856882715286112</v>
      </c>
      <c r="F42">
        <f t="shared" si="2"/>
        <v>3.9794070983998053</v>
      </c>
    </row>
    <row r="43" spans="1:6" ht="12.75">
      <c r="A43">
        <f t="shared" si="3"/>
        <v>1.4000000000000006</v>
      </c>
      <c r="B43">
        <f t="shared" si="4"/>
        <v>19.93302497513163</v>
      </c>
      <c r="C43">
        <f t="shared" si="5"/>
        <v>-4.423706532473462</v>
      </c>
      <c r="D43">
        <f t="shared" si="0"/>
        <v>20.417998534250845</v>
      </c>
      <c r="E43">
        <f t="shared" si="1"/>
        <v>32.85870136259935</v>
      </c>
      <c r="F43">
        <f t="shared" si="2"/>
        <v>3.7697045977396817</v>
      </c>
    </row>
    <row r="44" spans="1:6" ht="12.75">
      <c r="A44">
        <f t="shared" si="3"/>
        <v>1.4500000000000006</v>
      </c>
      <c r="B44">
        <f t="shared" si="4"/>
        <v>19.72952873776892</v>
      </c>
      <c r="C44">
        <f t="shared" si="5"/>
        <v>-4.878544915725462</v>
      </c>
      <c r="D44">
        <f t="shared" si="0"/>
        <v>20.323742389363247</v>
      </c>
      <c r="E44">
        <f t="shared" si="1"/>
        <v>33.85026520542186</v>
      </c>
      <c r="F44">
        <f t="shared" si="2"/>
        <v>3.5371483115347084</v>
      </c>
    </row>
    <row r="45" spans="1:6" ht="12.75">
      <c r="A45">
        <f t="shared" si="3"/>
        <v>1.5000000000000007</v>
      </c>
      <c r="B45">
        <f t="shared" si="4"/>
        <v>19.529039808003944</v>
      </c>
      <c r="C45">
        <f t="shared" si="5"/>
        <v>-5.328969770674392</v>
      </c>
      <c r="D45">
        <f t="shared" si="0"/>
        <v>20.24305596097991</v>
      </c>
      <c r="E45">
        <f t="shared" si="1"/>
        <v>34.831729419066185</v>
      </c>
      <c r="F45">
        <f t="shared" si="2"/>
        <v>3.281960444374712</v>
      </c>
    </row>
    <row r="46" spans="1:6" ht="12.75">
      <c r="A46">
        <f t="shared" si="3"/>
        <v>1.5500000000000007</v>
      </c>
      <c r="B46">
        <f t="shared" si="4"/>
        <v>19.331376085155128</v>
      </c>
      <c r="C46">
        <f t="shared" si="5"/>
        <v>-5.775032454033326</v>
      </c>
      <c r="D46">
        <f t="shared" si="0"/>
        <v>20.17555702306248</v>
      </c>
      <c r="E46">
        <f t="shared" si="1"/>
        <v>35.80323981639516</v>
      </c>
      <c r="F46">
        <f t="shared" si="2"/>
        <v>3.004360388757019</v>
      </c>
    </row>
    <row r="47" spans="1:6" ht="12.75">
      <c r="A47">
        <f t="shared" si="3"/>
        <v>1.6000000000000008</v>
      </c>
      <c r="B47">
        <f t="shared" si="4"/>
        <v>19.13636544488497</v>
      </c>
      <c r="C47">
        <f t="shared" si="5"/>
        <v>-6.216775205740133</v>
      </c>
      <c r="D47">
        <f t="shared" si="0"/>
        <v>20.120854266131268</v>
      </c>
      <c r="E47">
        <f t="shared" si="1"/>
        <v>36.76493335464617</v>
      </c>
      <c r="F47">
        <f t="shared" si="2"/>
        <v>2.7045651972626827</v>
      </c>
    </row>
    <row r="48" spans="1:6" ht="12.75">
      <c r="A48">
        <f t="shared" si="3"/>
        <v>1.6500000000000008</v>
      </c>
      <c r="B48">
        <f t="shared" si="4"/>
        <v>18.94384543473499</v>
      </c>
      <c r="C48">
        <f t="shared" si="5"/>
        <v>-6.654231791780135</v>
      </c>
      <c r="D48">
        <f t="shared" si="0"/>
        <v>20.078547771038302</v>
      </c>
      <c r="E48">
        <f aca="true" t="shared" si="6" ref="E48:E79">IF(F47+0.5*(C47+C48)*delta_t&gt;0,E47+0.5*(B47+B48)*delta_t,E47)</f>
        <v>37.71693862663667</v>
      </c>
      <c r="F48">
        <f aca="true" t="shared" si="7" ref="F48:F79">IF(F47+0.5*(C47+C48)*delta_t&gt;0,F47+0.5*(C47+C48)*delta_t,F47)</f>
        <v>2.382790022324676</v>
      </c>
    </row>
    <row r="49" spans="1:6" ht="12.75">
      <c r="A49">
        <f t="shared" si="3"/>
        <v>1.7000000000000008</v>
      </c>
      <c r="B49">
        <f t="shared" si="4"/>
        <v>18.75366298197074</v>
      </c>
      <c r="C49">
        <f t="shared" si="5"/>
        <v>-7.087428136324726</v>
      </c>
      <c r="D49">
        <f t="shared" si="0"/>
        <v>20.04822966820031</v>
      </c>
      <c r="E49">
        <f t="shared" si="6"/>
        <v>38.65937633705431</v>
      </c>
      <c r="F49">
        <f t="shared" si="7"/>
        <v>2.0392485241220544</v>
      </c>
    </row>
    <row r="50" spans="1:6" ht="12.75">
      <c r="A50">
        <f t="shared" si="3"/>
        <v>1.7500000000000009</v>
      </c>
      <c r="B50">
        <f t="shared" si="4"/>
        <v>18.565674110679453</v>
      </c>
      <c r="C50">
        <f t="shared" si="5"/>
        <v>-7.516382942807774</v>
      </c>
      <c r="D50">
        <f t="shared" si="0"/>
        <v>20.029484959101794</v>
      </c>
      <c r="E50">
        <f t="shared" si="6"/>
        <v>39.59235976437056</v>
      </c>
      <c r="F50">
        <f t="shared" si="7"/>
        <v>1.674153247143742</v>
      </c>
    </row>
    <row r="51" spans="1:6" ht="12.75">
      <c r="A51">
        <f t="shared" si="3"/>
        <v>1.800000000000001</v>
      </c>
      <c r="B51">
        <f t="shared" si="4"/>
        <v>18.37974366550173</v>
      </c>
      <c r="C51">
        <f t="shared" si="5"/>
        <v>-7.941108303257865</v>
      </c>
      <c r="D51">
        <f t="shared" si="0"/>
        <v>20.021892475328652</v>
      </c>
      <c r="E51">
        <f t="shared" si="6"/>
        <v>40.515995208775095</v>
      </c>
      <c r="F51">
        <f t="shared" si="7"/>
        <v>1.287715965992101</v>
      </c>
    </row>
    <row r="52" spans="1:6" ht="12.75">
      <c r="A52">
        <f t="shared" si="3"/>
        <v>1.850000000000001</v>
      </c>
      <c r="B52">
        <f t="shared" si="4"/>
        <v>18.195745039804343</v>
      </c>
      <c r="C52">
        <f t="shared" si="5"/>
        <v>-8.36161029496648</v>
      </c>
      <c r="D52">
        <f t="shared" si="0"/>
        <v>20.025025949507626</v>
      </c>
      <c r="E52">
        <f t="shared" si="6"/>
        <v>41.430382426407746</v>
      </c>
      <c r="F52">
        <f t="shared" si="7"/>
        <v>0.8801480010364923</v>
      </c>
    </row>
    <row r="53" spans="1:6" ht="12.75">
      <c r="A53">
        <f t="shared" si="3"/>
        <v>1.900000000000001</v>
      </c>
      <c r="B53">
        <f t="shared" si="4"/>
        <v>18.01355990650799</v>
      </c>
      <c r="C53">
        <f t="shared" si="5"/>
        <v>-8.777889563398293</v>
      </c>
      <c r="D53">
        <f t="shared" si="0"/>
        <v>20.03845517230729</v>
      </c>
      <c r="E53">
        <f t="shared" si="6"/>
        <v>42.335615050065556</v>
      </c>
      <c r="F53">
        <f t="shared" si="7"/>
        <v>0.45166050457737295</v>
      </c>
    </row>
    <row r="54" spans="1:6" ht="12.75">
      <c r="A54">
        <f t="shared" si="3"/>
        <v>1.950000000000001</v>
      </c>
      <c r="B54">
        <f t="shared" si="4"/>
        <v>17.833077950167873</v>
      </c>
      <c r="C54">
        <f t="shared" si="5"/>
        <v>-9.189941890136483</v>
      </c>
      <c r="D54">
        <f t="shared" si="0"/>
        <v>20.06174721007243</v>
      </c>
      <c r="E54">
        <f t="shared" si="6"/>
        <v>43.23178099648245</v>
      </c>
      <c r="F54">
        <f t="shared" si="7"/>
        <v>0.0024647182390034605</v>
      </c>
    </row>
    <row r="55" spans="1:6" ht="12.75">
      <c r="A55">
        <f t="shared" si="3"/>
        <v>2.000000000000001</v>
      </c>
      <c r="B55">
        <f t="shared" si="4"/>
        <v>17.65419659926098</v>
      </c>
      <c r="C55">
        <f t="shared" si="5"/>
        <v>-9.597758744598897</v>
      </c>
      <c r="D55">
        <f t="shared" si="0"/>
        <v>20.094467658658754</v>
      </c>
      <c r="E55">
        <f t="shared" si="6"/>
        <v>43.23178099648245</v>
      </c>
      <c r="F55">
        <f t="shared" si="7"/>
        <v>0.0024647182390034605</v>
      </c>
    </row>
    <row r="56" spans="1:6" ht="12.75">
      <c r="A56">
        <f t="shared" si="3"/>
        <v>2.0500000000000007</v>
      </c>
      <c r="B56">
        <f t="shared" si="4"/>
        <v>17.476820757959253</v>
      </c>
      <c r="C56">
        <f t="shared" si="5"/>
        <v>-10.00132781825442</v>
      </c>
      <c r="D56">
        <f t="shared" si="0"/>
        <v>20.136181910531725</v>
      </c>
      <c r="E56">
        <f t="shared" si="6"/>
        <v>43.23178099648245</v>
      </c>
      <c r="F56">
        <f t="shared" si="7"/>
        <v>0.0024647182390034605</v>
      </c>
    </row>
    <row r="57" spans="1:6" ht="12.75">
      <c r="A57">
        <f t="shared" si="3"/>
        <v>2.1000000000000005</v>
      </c>
      <c r="B57">
        <f t="shared" si="4"/>
        <v>17.30086253695924</v>
      </c>
      <c r="C57">
        <f t="shared" si="5"/>
        <v>-10.400633540106805</v>
      </c>
      <c r="D57">
        <f t="shared" si="0"/>
        <v>20.186456414099883</v>
      </c>
      <c r="E57">
        <f t="shared" si="6"/>
        <v>43.23178099648245</v>
      </c>
      <c r="F57">
        <f t="shared" si="7"/>
        <v>0.0024647182390034605</v>
      </c>
    </row>
    <row r="58" spans="1:6" ht="12.75">
      <c r="A58">
        <f t="shared" si="3"/>
        <v>2.1500000000000004</v>
      </c>
      <c r="B58">
        <f t="shared" si="4"/>
        <v>17.126240983194908</v>
      </c>
      <c r="C58">
        <f t="shared" si="5"/>
        <v>-10.79565757228861</v>
      </c>
      <c r="D58">
        <f t="shared" si="0"/>
        <v>20.244859906469525</v>
      </c>
      <c r="E58">
        <f t="shared" si="6"/>
        <v>43.23178099648245</v>
      </c>
      <c r="F58">
        <f t="shared" si="7"/>
        <v>0.0024647182390034605</v>
      </c>
    </row>
    <row r="59" spans="1:6" ht="12.75">
      <c r="A59">
        <f t="shared" si="3"/>
        <v>2.2</v>
      </c>
      <c r="B59">
        <f t="shared" si="4"/>
        <v>16.9528818084803</v>
      </c>
      <c r="C59">
        <f t="shared" si="5"/>
        <v>-11.18637928471401</v>
      </c>
      <c r="D59">
        <f t="shared" si="0"/>
        <v>20.31096460323293</v>
      </c>
      <c r="E59">
        <f t="shared" si="6"/>
        <v>43.23178099648245</v>
      </c>
      <c r="F59">
        <f t="shared" si="7"/>
        <v>0.0024647182390034605</v>
      </c>
    </row>
    <row r="60" spans="1:6" ht="12.75">
      <c r="A60">
        <f t="shared" si="3"/>
        <v>2.25</v>
      </c>
      <c r="B60">
        <f t="shared" si="4"/>
        <v>16.780717117312882</v>
      </c>
      <c r="C60">
        <f t="shared" si="5"/>
        <v>-11.572776207868927</v>
      </c>
      <c r="D60">
        <f t="shared" si="0"/>
        <v>20.384347331437784</v>
      </c>
      <c r="E60">
        <f t="shared" si="6"/>
        <v>43.23178099648245</v>
      </c>
      <c r="F60">
        <f t="shared" si="7"/>
        <v>0.0024647182390034605</v>
      </c>
    </row>
    <row r="61" spans="1:6" ht="12.75">
      <c r="A61">
        <f t="shared" si="3"/>
        <v>2.3</v>
      </c>
      <c r="B61">
        <f t="shared" si="4"/>
        <v>16.609685134217926</v>
      </c>
      <c r="C61">
        <f t="shared" si="5"/>
        <v>-11.954824462963828</v>
      </c>
      <c r="D61">
        <f t="shared" si="0"/>
        <v>20.464590594442353</v>
      </c>
      <c r="E61">
        <f t="shared" si="6"/>
        <v>43.23178099648245</v>
      </c>
      <c r="F61">
        <f t="shared" si="7"/>
        <v>0.0024647182390034605</v>
      </c>
    </row>
    <row r="62" spans="1:6" ht="12.75">
      <c r="A62">
        <f t="shared" si="3"/>
        <v>2.3499999999999996</v>
      </c>
      <c r="B62">
        <f t="shared" si="4"/>
        <v>16.439729931130742</v>
      </c>
      <c r="C62">
        <f t="shared" si="5"/>
        <v>-12.332499168832339</v>
      </c>
      <c r="D62">
        <f t="shared" si="0"/>
        <v>20.551283559859865</v>
      </c>
      <c r="E62">
        <f t="shared" si="6"/>
        <v>43.23178099648245</v>
      </c>
      <c r="F62">
        <f t="shared" si="7"/>
        <v>0.0024647182390034605</v>
      </c>
    </row>
    <row r="63" spans="1:6" ht="12.75">
      <c r="A63">
        <f t="shared" si="3"/>
        <v>2.3999999999999995</v>
      </c>
      <c r="B63">
        <f t="shared" si="4"/>
        <v>16.27080115539965</v>
      </c>
      <c r="C63">
        <f t="shared" si="5"/>
        <v>-12.705774825122134</v>
      </c>
      <c r="D63">
        <f t="shared" si="0"/>
        <v>20.644022964172024</v>
      </c>
      <c r="E63">
        <f t="shared" si="6"/>
        <v>43.23178099648245</v>
      </c>
      <c r="F63">
        <f t="shared" si="7"/>
        <v>0.0024647182390034605</v>
      </c>
    </row>
    <row r="64" spans="1:6" ht="12.75">
      <c r="A64">
        <f t="shared" si="3"/>
        <v>2.4499999999999993</v>
      </c>
      <c r="B64">
        <f t="shared" si="4"/>
        <v>16.102853759050877</v>
      </c>
      <c r="C64">
        <f t="shared" si="5"/>
        <v>-13.074625671488423</v>
      </c>
      <c r="D64">
        <f t="shared" si="0"/>
        <v>20.742413929794264</v>
      </c>
      <c r="E64">
        <f t="shared" si="6"/>
        <v>43.23178099648245</v>
      </c>
      <c r="F64">
        <f t="shared" si="7"/>
        <v>0.0024647182390034605</v>
      </c>
    </row>
    <row r="65" spans="1:6" ht="12.75">
      <c r="A65">
        <f t="shared" si="3"/>
        <v>2.499999999999999</v>
      </c>
      <c r="B65">
        <f t="shared" si="4"/>
        <v>15.935847729990288</v>
      </c>
      <c r="C65">
        <f t="shared" si="5"/>
        <v>-13.43902602266086</v>
      </c>
      <c r="D65">
        <f t="shared" si="0"/>
        <v>20.84607069236772</v>
      </c>
      <c r="E65">
        <f t="shared" si="6"/>
        <v>43.23178099648245</v>
      </c>
      <c r="F65">
        <f t="shared" si="7"/>
        <v>0.0024647182390034605</v>
      </c>
    </row>
    <row r="66" spans="1:6" ht="12.75">
      <c r="A66">
        <f t="shared" si="3"/>
        <v>2.549999999999999</v>
      </c>
      <c r="B66">
        <f t="shared" si="4"/>
        <v>15.769747825829196</v>
      </c>
      <c r="C66">
        <f t="shared" si="5"/>
        <v>-13.79895057940838</v>
      </c>
      <c r="D66">
        <f t="shared" si="0"/>
        <v>20.954617237811803</v>
      </c>
      <c r="E66">
        <f t="shared" si="6"/>
        <v>43.23178099648245</v>
      </c>
      <c r="F66">
        <f t="shared" si="7"/>
        <v>0.0024647182390034605</v>
      </c>
    </row>
    <row r="67" spans="1:6" ht="12.75">
      <c r="A67">
        <f t="shared" si="3"/>
        <v>2.5999999999999988</v>
      </c>
      <c r="B67">
        <f t="shared" si="4"/>
        <v>15.604523311015663</v>
      </c>
      <c r="C67">
        <f t="shared" si="5"/>
        <v>-14.154374715570889</v>
      </c>
      <c r="D67">
        <f t="shared" si="0"/>
        <v>21.06768785018479</v>
      </c>
      <c r="E67">
        <f t="shared" si="6"/>
        <v>43.23178099648245</v>
      </c>
      <c r="F67">
        <f t="shared" si="7"/>
        <v>0.0024647182390034605</v>
      </c>
    </row>
    <row r="68" spans="1:6" ht="12.75">
      <c r="A68">
        <f t="shared" si="3"/>
        <v>2.6499999999999986</v>
      </c>
      <c r="B68">
        <f t="shared" si="4"/>
        <v>15.440147697931959</v>
      </c>
      <c r="C68">
        <f t="shared" si="5"/>
        <v>-14.505274741459791</v>
      </c>
      <c r="D68">
        <f t="shared" si="0"/>
        <v>21.184927572667906</v>
      </c>
      <c r="E68">
        <f t="shared" si="6"/>
        <v>43.23178099648245</v>
      </c>
      <c r="F68">
        <f t="shared" si="7"/>
        <v>0.0024647182390034605</v>
      </c>
    </row>
    <row r="69" spans="1:6" ht="12.75">
      <c r="A69">
        <f t="shared" si="3"/>
        <v>2.6999999999999984</v>
      </c>
      <c r="B69">
        <f t="shared" si="4"/>
        <v>15.276598492585967</v>
      </c>
      <c r="C69">
        <f t="shared" si="5"/>
        <v>-14.851628144050053</v>
      </c>
      <c r="D69">
        <f t="shared" si="0"/>
        <v>21.30599258501747</v>
      </c>
      <c r="E69">
        <f t="shared" si="6"/>
        <v>43.23178099648245</v>
      </c>
      <c r="F69">
        <f t="shared" si="7"/>
        <v>0.0024647182390034605</v>
      </c>
    </row>
    <row r="70" spans="1:6" ht="12.75">
      <c r="A70">
        <f t="shared" si="3"/>
        <v>2.7499999999999982</v>
      </c>
      <c r="B70">
        <f t="shared" si="4"/>
        <v>15.113856945482304</v>
      </c>
      <c r="C70">
        <f t="shared" si="5"/>
        <v>-15.193413804493769</v>
      </c>
      <c r="D70">
        <f t="shared" si="0"/>
        <v>21.430550501634006</v>
      </c>
      <c r="E70">
        <f t="shared" si="6"/>
        <v>43.23178099648245</v>
      </c>
      <c r="F70">
        <f t="shared" si="7"/>
        <v>0.0024647182390034605</v>
      </c>
    </row>
    <row r="71" spans="1:6" ht="12.75">
      <c r="A71">
        <f t="shared" si="3"/>
        <v>2.799999999999998</v>
      </c>
      <c r="B71">
        <f t="shared" si="4"/>
        <v>14.951907808209988</v>
      </c>
      <c r="C71">
        <f t="shared" si="5"/>
        <v>-15.530612193579055</v>
      </c>
      <c r="D71">
        <f t="shared" si="0"/>
        <v>21.558280594995445</v>
      </c>
      <c r="E71">
        <f t="shared" si="6"/>
        <v>43.23178099648245</v>
      </c>
      <c r="F71">
        <f t="shared" si="7"/>
        <v>0.0024647182390034605</v>
      </c>
    </row>
    <row r="72" spans="1:6" ht="12.75">
      <c r="A72">
        <f t="shared" si="3"/>
        <v>2.849999999999998</v>
      </c>
      <c r="B72">
        <f t="shared" si="4"/>
        <v>14.790739096230041</v>
      </c>
      <c r="C72">
        <f t="shared" si="5"/>
        <v>-15.863205545838435</v>
      </c>
      <c r="D72">
        <f t="shared" si="0"/>
        <v>21.688873949614514</v>
      </c>
      <c r="E72">
        <f t="shared" si="6"/>
        <v>43.23178099648245</v>
      </c>
      <c r="F72">
        <f t="shared" si="7"/>
        <v>0.0024647182390034605</v>
      </c>
    </row>
    <row r="73" spans="1:6" ht="12.75">
      <c r="A73">
        <f t="shared" si="3"/>
        <v>2.8999999999999977</v>
      </c>
      <c r="B73">
        <f t="shared" si="4"/>
        <v>14.630341858290157</v>
      </c>
      <c r="C73">
        <f t="shared" si="5"/>
        <v>-16.191178013078176</v>
      </c>
      <c r="D73">
        <f t="shared" si="0"/>
        <v>21.82203355193148</v>
      </c>
      <c r="E73">
        <f t="shared" si="6"/>
        <v>43.23178099648245</v>
      </c>
      <c r="F73">
        <f t="shared" si="7"/>
        <v>0.0024647182390034605</v>
      </c>
    </row>
    <row r="74" spans="1:6" ht="12.75">
      <c r="A74">
        <f t="shared" si="3"/>
        <v>2.9499999999999975</v>
      </c>
      <c r="B74">
        <f t="shared" si="4"/>
        <v>14.47070995283624</v>
      </c>
      <c r="C74">
        <f t="shared" si="5"/>
        <v>-16.514515798154832</v>
      </c>
      <c r="D74">
        <f t="shared" si="0"/>
        <v>21.957474321665945</v>
      </c>
      <c r="E74">
        <f t="shared" si="6"/>
        <v>43.23178099648245</v>
      </c>
      <c r="F74">
        <f t="shared" si="7"/>
        <v>0.0024647182390034605</v>
      </c>
    </row>
    <row r="75" spans="1:6" ht="12.75">
      <c r="A75">
        <f t="shared" si="3"/>
        <v>2.9999999999999973</v>
      </c>
      <c r="B75">
        <f t="shared" si="4"/>
        <v>14.311839831733401</v>
      </c>
      <c r="C75">
        <f t="shared" si="5"/>
        <v>-16.833207269868467</v>
      </c>
      <c r="D75">
        <f t="shared" si="0"/>
        <v>22.09492309014773</v>
      </c>
      <c r="E75">
        <f t="shared" si="6"/>
        <v>43.23178099648245</v>
      </c>
      <c r="F75">
        <f t="shared" si="7"/>
        <v>0.0024647182390034605</v>
      </c>
    </row>
    <row r="76" spans="1:6" ht="12.75">
      <c r="A76">
        <f t="shared" si="3"/>
        <v>3.049999999999997</v>
      </c>
      <c r="B76">
        <f t="shared" si="4"/>
        <v>14.15373033155307</v>
      </c>
      <c r="C76">
        <f t="shared" si="5"/>
        <v>-17.147243059874338</v>
      </c>
      <c r="D76">
        <f t="shared" si="0"/>
        <v>22.234118531048942</v>
      </c>
      <c r="E76">
        <f t="shared" si="6"/>
        <v>43.23178099648245</v>
      </c>
      <c r="F76">
        <f t="shared" si="7"/>
        <v>0.0024647182390034605</v>
      </c>
    </row>
    <row r="77" spans="1:6" ht="12.75">
      <c r="A77">
        <f t="shared" si="3"/>
        <v>3.099999999999997</v>
      </c>
      <c r="B77">
        <f t="shared" si="4"/>
        <v>13.996382472628945</v>
      </c>
      <c r="C77">
        <f t="shared" si="5"/>
        <v>-17.45661614253736</v>
      </c>
      <c r="D77">
        <f t="shared" si="0"/>
        <v>22.374811048766663</v>
      </c>
      <c r="E77">
        <f t="shared" si="6"/>
        <v>43.23178099648245</v>
      </c>
      <c r="F77">
        <f t="shared" si="7"/>
        <v>0.0024647182390034605</v>
      </c>
    </row>
    <row r="78" spans="1:6" ht="12.75">
      <c r="A78">
        <f t="shared" si="3"/>
        <v>3.149999999999997</v>
      </c>
      <c r="B78">
        <f t="shared" si="4"/>
        <v>13.839799266033273</v>
      </c>
      <c r="C78">
        <f t="shared" si="5"/>
        <v>-17.761321898667298</v>
      </c>
      <c r="D78">
        <f t="shared" si="0"/>
        <v>22.516762629476148</v>
      </c>
      <c r="E78">
        <f t="shared" si="6"/>
        <v>43.23178099648245</v>
      </c>
      <c r="F78">
        <f t="shared" si="7"/>
        <v>0.0024647182390034605</v>
      </c>
    </row>
    <row r="79" spans="1:6" ht="12.75">
      <c r="A79">
        <f t="shared" si="3"/>
        <v>3.1999999999999966</v>
      </c>
      <c r="B79">
        <f t="shared" si="4"/>
        <v>13.683985528576839</v>
      </c>
      <c r="C79">
        <f t="shared" si="5"/>
        <v>-18.061358164078293</v>
      </c>
      <c r="D79">
        <f t="shared" si="0"/>
        <v>22.65974665960363</v>
      </c>
      <c r="E79">
        <f t="shared" si="6"/>
        <v>43.23178099648245</v>
      </c>
      <c r="F79">
        <f t="shared" si="7"/>
        <v>0.0024647182390034605</v>
      </c>
    </row>
    <row r="80" spans="1:6" ht="12.75">
      <c r="A80">
        <f t="shared" si="3"/>
        <v>3.2499999999999964</v>
      </c>
      <c r="B80">
        <f t="shared" si="4"/>
        <v>13.528947705891222</v>
      </c>
      <c r="C80">
        <f t="shared" si="5"/>
        <v>-18.356725263915102</v>
      </c>
      <c r="D80">
        <f aca="true" t="shared" si="8" ref="D80:D143">SQRT(B80*B80+C80*C80)</f>
        <v>22.803547716169042</v>
      </c>
      <c r="E80">
        <f aca="true" t="shared" si="9" ref="E80:E111">IF(F79+0.5*(C79+C80)*delta_t&gt;0,E79+0.5*(B79+B80)*delta_t,E79)</f>
        <v>43.23178099648245</v>
      </c>
      <c r="F80">
        <f aca="true" t="shared" si="10" ref="F80:F111">IF(F79+0.5*(C79+C80)*delta_t&gt;0,F79+0.5*(C79+C80)*delta_t,F79)</f>
        <v>0.0024647182390034605</v>
      </c>
    </row>
    <row r="81" spans="1:6" ht="12.75">
      <c r="A81">
        <f aca="true" t="shared" si="11" ref="A81:A114">A80+delta_t</f>
        <v>3.2999999999999963</v>
      </c>
      <c r="B81">
        <f aca="true" t="shared" si="12" ref="B81:B144">+B80-b*B80*D80*delta_t</f>
        <v>13.374693703610799</v>
      </c>
      <c r="C81">
        <f aca="true" t="shared" si="13" ref="C81:C144">C80-g*delta_t-b*C80*D80*delta_t</f>
        <v>-18.647426033680954</v>
      </c>
      <c r="D81">
        <f t="shared" si="8"/>
        <v>22.9479613331339</v>
      </c>
      <c r="E81">
        <f t="shared" si="9"/>
        <v>43.23178099648245</v>
      </c>
      <c r="F81">
        <f t="shared" si="10"/>
        <v>0.0024647182390034605</v>
      </c>
    </row>
    <row r="82" spans="1:6" ht="12.75">
      <c r="A82">
        <f t="shared" si="11"/>
        <v>3.349999999999996</v>
      </c>
      <c r="B82">
        <f t="shared" si="12"/>
        <v>13.221232726634314</v>
      </c>
      <c r="C82">
        <f t="shared" si="13"/>
        <v>-18.93346582788926</v>
      </c>
      <c r="D82">
        <f t="shared" si="8"/>
        <v>23.092793747567153</v>
      </c>
      <c r="E82">
        <f t="shared" si="9"/>
        <v>43.23178099648245</v>
      </c>
      <c r="F82">
        <f t="shared" si="10"/>
        <v>0.0024647182390034605</v>
      </c>
    </row>
    <row r="83" spans="1:6" ht="12.75">
      <c r="A83">
        <f t="shared" si="11"/>
        <v>3.399999999999996</v>
      </c>
      <c r="B83">
        <f t="shared" si="12"/>
        <v>13.068575126411938</v>
      </c>
      <c r="C83">
        <f t="shared" si="13"/>
        <v>-19.214852517244232</v>
      </c>
      <c r="D83">
        <f t="shared" si="8"/>
        <v>23.23786162911983</v>
      </c>
      <c r="E83">
        <f t="shared" si="9"/>
        <v>43.23178099648245</v>
      </c>
      <c r="F83">
        <f t="shared" si="10"/>
        <v>0.0024647182390034605</v>
      </c>
    </row>
    <row r="84" spans="1:6" ht="12.75">
      <c r="A84">
        <f t="shared" si="11"/>
        <v>3.4499999999999957</v>
      </c>
      <c r="B84">
        <f t="shared" si="12"/>
        <v>12.91673225617328</v>
      </c>
      <c r="C84">
        <f t="shared" si="13"/>
        <v>-19.4915964752344</v>
      </c>
      <c r="D84">
        <f t="shared" si="8"/>
        <v>23.38299179598362</v>
      </c>
      <c r="E84">
        <f t="shared" si="9"/>
        <v>43.23178099648245</v>
      </c>
      <c r="F84">
        <f t="shared" si="10"/>
        <v>0.0024647182390034605</v>
      </c>
    </row>
    <row r="85" spans="1:6" ht="12.75">
      <c r="A85">
        <f t="shared" si="11"/>
        <v>3.4999999999999956</v>
      </c>
      <c r="B85">
        <f t="shared" si="12"/>
        <v>12.765716333984772</v>
      </c>
      <c r="C85">
        <f t="shared" si="13"/>
        <v>-19.763710554998884</v>
      </c>
      <c r="D85">
        <f t="shared" si="8"/>
        <v>23.528020920203634</v>
      </c>
      <c r="E85">
        <f t="shared" si="9"/>
        <v>43.23178099648245</v>
      </c>
      <c r="F85">
        <f t="shared" si="10"/>
        <v>0.0024647182390034605</v>
      </c>
    </row>
    <row r="86" spans="1:6" ht="12.75">
      <c r="A86">
        <f t="shared" si="11"/>
        <v>3.5499999999999954</v>
      </c>
      <c r="B86">
        <f t="shared" si="12"/>
        <v>12.615540313501082</v>
      </c>
      <c r="C86">
        <f t="shared" si="13"/>
        <v>-20.031210057299454</v>
      </c>
      <c r="D86">
        <f t="shared" si="8"/>
        <v>23.67279522492487</v>
      </c>
      <c r="E86">
        <f t="shared" si="9"/>
        <v>43.23178099648245</v>
      </c>
      <c r="F86">
        <f t="shared" si="10"/>
        <v>0.0024647182390034605</v>
      </c>
    </row>
    <row r="87" spans="1:6" ht="12.75">
      <c r="A87">
        <f t="shared" si="11"/>
        <v>3.599999999999995</v>
      </c>
      <c r="B87">
        <f t="shared" si="12"/>
        <v>12.466217762254434</v>
      </c>
      <c r="C87">
        <f t="shared" si="13"/>
        <v>-20.2941126904025</v>
      </c>
      <c r="D87">
        <f t="shared" si="8"/>
        <v>23.817170175877397</v>
      </c>
      <c r="E87">
        <f t="shared" si="9"/>
        <v>43.23178099648245</v>
      </c>
      <c r="F87">
        <f t="shared" si="10"/>
        <v>0.0024647182390034605</v>
      </c>
    </row>
    <row r="88" spans="1:6" ht="12.75">
      <c r="A88">
        <f t="shared" si="11"/>
        <v>3.649999999999995</v>
      </c>
      <c r="B88">
        <f t="shared" si="12"/>
        <v>12.317762747307855</v>
      </c>
      <c r="C88">
        <f t="shared" si="13"/>
        <v>-20.552438522644625</v>
      </c>
      <c r="D88">
        <f t="shared" si="8"/>
        <v>23.961010169148793</v>
      </c>
      <c r="E88">
        <f t="shared" si="9"/>
        <v>43.23178099648245</v>
      </c>
      <c r="F88">
        <f t="shared" si="10"/>
        <v>0.0024647182390034605</v>
      </c>
    </row>
    <row r="89" spans="1:6" ht="12.75">
      <c r="A89">
        <f t="shared" si="11"/>
        <v>3.699999999999995</v>
      </c>
      <c r="B89">
        <f t="shared" si="12"/>
        <v>12.170189728083152</v>
      </c>
      <c r="C89">
        <f t="shared" si="13"/>
        <v>-20.806209928423677</v>
      </c>
      <c r="D89">
        <f t="shared" si="8"/>
        <v>24.104188217054244</v>
      </c>
      <c r="E89">
        <f t="shared" si="9"/>
        <v>43.23178099648245</v>
      </c>
      <c r="F89">
        <f t="shared" si="10"/>
        <v>0.0024647182390034605</v>
      </c>
    </row>
    <row r="90" spans="1:6" ht="12.75">
      <c r="A90">
        <f t="shared" si="11"/>
        <v>3.7499999999999947</v>
      </c>
      <c r="B90">
        <f t="shared" si="12"/>
        <v>12.023513456161663</v>
      </c>
      <c r="C90">
        <f t="shared" si="13"/>
        <v>-21.055451528324543</v>
      </c>
      <c r="D90">
        <f t="shared" si="8"/>
        <v>24.246585633695414</v>
      </c>
      <c r="E90">
        <f t="shared" si="9"/>
        <v>43.23178099648245</v>
      </c>
      <c r="F90">
        <f t="shared" si="10"/>
        <v>0.0024647182390034605</v>
      </c>
    </row>
    <row r="91" spans="1:6" ht="12.75">
      <c r="A91">
        <f t="shared" si="11"/>
        <v>3.7999999999999945</v>
      </c>
      <c r="B91">
        <f t="shared" si="12"/>
        <v>11.877748881845307</v>
      </c>
      <c r="C91">
        <f t="shared" si="13"/>
        <v>-21.30019012405572</v>
      </c>
      <c r="D91">
        <f t="shared" si="8"/>
        <v>24.38809172159844</v>
      </c>
      <c r="E91">
        <f t="shared" si="9"/>
        <v>43.23178099648245</v>
      </c>
      <c r="F91">
        <f t="shared" si="10"/>
        <v>0.0024647182390034605</v>
      </c>
    </row>
    <row r="92" spans="1:6" ht="12.75">
      <c r="A92">
        <f t="shared" si="11"/>
        <v>3.8499999999999943</v>
      </c>
      <c r="B92">
        <f t="shared" si="12"/>
        <v>11.732911067257028</v>
      </c>
      <c r="C92">
        <f t="shared" si="13"/>
        <v>-21.540454628839242</v>
      </c>
      <c r="D92">
        <f t="shared" si="8"/>
        <v>24.528603460638447</v>
      </c>
      <c r="E92">
        <f t="shared" si="9"/>
        <v>43.23178099648245</v>
      </c>
      <c r="F92">
        <f t="shared" si="10"/>
        <v>0.0024647182390034605</v>
      </c>
    </row>
    <row r="93" spans="1:6" ht="12.75">
      <c r="A93">
        <f t="shared" si="11"/>
        <v>3.899999999999994</v>
      </c>
      <c r="B93">
        <f t="shared" si="12"/>
        <v>11.589015105753186</v>
      </c>
      <c r="C93">
        <f t="shared" si="13"/>
        <v>-21.776275993862907</v>
      </c>
      <c r="D93">
        <f t="shared" si="8"/>
        <v>24.668025200292494</v>
      </c>
      <c r="E93">
        <f t="shared" si="9"/>
        <v>43.23178099648245</v>
      </c>
      <c r="F93">
        <f t="shared" si="10"/>
        <v>0.0024647182390034605</v>
      </c>
    </row>
    <row r="94" spans="1:6" ht="12.75">
      <c r="A94">
        <f t="shared" si="11"/>
        <v>3.949999999999994</v>
      </c>
      <c r="B94">
        <f t="shared" si="12"/>
        <v>11.446076047415541</v>
      </c>
      <c r="C94">
        <f t="shared" si="13"/>
        <v>-22.00768713137034</v>
      </c>
      <c r="D94">
        <f t="shared" si="8"/>
        <v>24.806268356113208</v>
      </c>
      <c r="E94">
        <f t="shared" si="9"/>
        <v>43.23178099648245</v>
      </c>
      <c r="F94">
        <f t="shared" si="10"/>
        <v>0.0024647182390034605</v>
      </c>
    </row>
    <row r="95" spans="1:6" ht="12.75">
      <c r="A95">
        <f t="shared" si="11"/>
        <v>3.999999999999994</v>
      </c>
      <c r="B95">
        <f t="shared" si="12"/>
        <v>11.304108830387207</v>
      </c>
      <c r="C95">
        <f t="shared" si="13"/>
        <v>-22.23472283493126</v>
      </c>
      <c r="D95">
        <f t="shared" si="8"/>
        <v>24.94325111118139</v>
      </c>
      <c r="E95">
        <f t="shared" si="9"/>
        <v>43.23178099648245</v>
      </c>
      <c r="F95">
        <f t="shared" si="10"/>
        <v>0.0024647182390034605</v>
      </c>
    </row>
    <row r="96" spans="1:6" ht="12.75">
      <c r="A96">
        <f t="shared" si="11"/>
        <v>4.049999999999994</v>
      </c>
      <c r="B96">
        <f t="shared" si="12"/>
        <v>11.163128217814972</v>
      </c>
      <c r="C96">
        <f t="shared" si="13"/>
        <v>-22.457419697401658</v>
      </c>
      <c r="D96">
        <f t="shared" si="8"/>
        <v>25.078898123175602</v>
      </c>
      <c r="E96">
        <f t="shared" si="9"/>
        <v>43.23178099648245</v>
      </c>
      <c r="F96">
        <f t="shared" si="10"/>
        <v>0.0024647182390034605</v>
      </c>
    </row>
    <row r="97" spans="1:6" ht="12.75">
      <c r="A97">
        <f t="shared" si="11"/>
        <v>4.099999999999993</v>
      </c>
      <c r="B97">
        <f t="shared" si="12"/>
        <v>11.023148740159707</v>
      </c>
      <c r="C97">
        <f t="shared" si="13"/>
        <v>-22.67581602705139</v>
      </c>
      <c r="D97">
        <f t="shared" si="8"/>
        <v>25.21314023758971</v>
      </c>
      <c r="E97">
        <f t="shared" si="9"/>
        <v>43.23178099648245</v>
      </c>
      <c r="F97">
        <f t="shared" si="10"/>
        <v>0.0024647182390034605</v>
      </c>
    </row>
    <row r="98" spans="1:6" ht="12.75">
      <c r="A98">
        <f t="shared" si="11"/>
        <v>4.149999999999993</v>
      </c>
      <c r="B98">
        <f t="shared" si="12"/>
        <v>10.884184642636978</v>
      </c>
      <c r="C98">
        <f t="shared" si="13"/>
        <v>-22.889951762305476</v>
      </c>
      <c r="D98">
        <f t="shared" si="8"/>
        <v>25.345914207534243</v>
      </c>
      <c r="E98">
        <f t="shared" si="9"/>
        <v>43.23178099648245</v>
      </c>
      <c r="F98">
        <f t="shared" si="10"/>
        <v>0.0024647182390034605</v>
      </c>
    </row>
    <row r="99" spans="1:6" ht="12.75">
      <c r="A99">
        <f t="shared" si="11"/>
        <v>4.199999999999993</v>
      </c>
      <c r="B99">
        <f t="shared" si="12"/>
        <v>10.746249837551359</v>
      </c>
      <c r="C99">
        <f t="shared" si="13"/>
        <v>-23.09986838551448</v>
      </c>
      <c r="D99">
        <f t="shared" si="8"/>
        <v>25.477162420473043</v>
      </c>
      <c r="E99">
        <f t="shared" si="9"/>
        <v>43.23178099648245</v>
      </c>
      <c r="F99">
        <f t="shared" si="10"/>
        <v>0.0024647182390034605</v>
      </c>
    </row>
    <row r="100" spans="1:6" ht="12.75">
      <c r="A100">
        <f t="shared" si="11"/>
        <v>4.249999999999993</v>
      </c>
      <c r="B100">
        <f t="shared" si="12"/>
        <v>10.609357861290219</v>
      </c>
      <c r="C100">
        <f t="shared" si="13"/>
        <v>-23.30560883613983</v>
      </c>
      <c r="D100">
        <f t="shared" si="8"/>
        <v>25.606832632172207</v>
      </c>
      <c r="E100">
        <f t="shared" si="9"/>
        <v>43.23178099648245</v>
      </c>
      <c r="F100">
        <f t="shared" si="10"/>
        <v>0.0024647182390034605</v>
      </c>
    </row>
    <row r="101" spans="1:6" ht="12.75">
      <c r="A101">
        <f t="shared" si="11"/>
        <v>4.299999999999993</v>
      </c>
      <c r="B101">
        <f t="shared" si="12"/>
        <v>10.47352183574578</v>
      </c>
      <c r="C101">
        <f t="shared" si="13"/>
        <v>-23.507217423710877</v>
      </c>
      <c r="D101">
        <f t="shared" si="8"/>
        <v>25.73487770807275</v>
      </c>
      <c r="E101">
        <f t="shared" si="9"/>
        <v>43.23178099648245</v>
      </c>
      <c r="F101">
        <f t="shared" si="10"/>
        <v>0.0024647182390034605</v>
      </c>
    </row>
    <row r="102" spans="1:6" ht="12.75">
      <c r="A102">
        <f t="shared" si="11"/>
        <v>4.3499999999999925</v>
      </c>
      <c r="B102">
        <f t="shared" si="12"/>
        <v>10.338754433937906</v>
      </c>
      <c r="C102">
        <f t="shared" si="13"/>
        <v>-23.70473974088274</v>
      </c>
      <c r="D102">
        <f t="shared" si="8"/>
        <v>25.86125537224085</v>
      </c>
      <c r="E102">
        <f t="shared" si="9"/>
        <v>43.23178099648245</v>
      </c>
      <c r="F102">
        <f t="shared" si="10"/>
        <v>0.0024647182390034605</v>
      </c>
    </row>
    <row r="103" spans="1:6" ht="12.75">
      <c r="A103">
        <f t="shared" si="11"/>
        <v>4.399999999999992</v>
      </c>
      <c r="B103">
        <f t="shared" si="12"/>
        <v>10.205067849614428</v>
      </c>
      <c r="C103">
        <f t="shared" si="13"/>
        <v>-23.898222576897002</v>
      </c>
      <c r="D103">
        <f t="shared" si="8"/>
        <v>25.985927963998968</v>
      </c>
      <c r="E103">
        <f t="shared" si="9"/>
        <v>43.23178099648245</v>
      </c>
      <c r="F103">
        <f t="shared" si="10"/>
        <v>0.0024647182390034605</v>
      </c>
    </row>
    <row r="104" spans="1:6" ht="12.75">
      <c r="A104">
        <f t="shared" si="11"/>
        <v>4.449999999999992</v>
      </c>
      <c r="B104">
        <f t="shared" si="12"/>
        <v>10.072473770610527</v>
      </c>
      <c r="C104">
        <f t="shared" si="13"/>
        <v>-24.087713831721572</v>
      </c>
      <c r="D104">
        <f t="shared" si="8"/>
        <v>26.108862202297285</v>
      </c>
      <c r="E104">
        <f t="shared" si="9"/>
        <v>43.23178099648245</v>
      </c>
      <c r="F104">
        <f t="shared" si="10"/>
        <v>0.0024647182390034605</v>
      </c>
    </row>
    <row r="105" spans="1:6" ht="12.75">
      <c r="A105">
        <f t="shared" si="11"/>
        <v>4.499999999999992</v>
      </c>
      <c r="B105">
        <f t="shared" si="12"/>
        <v>9.940983355753964</v>
      </c>
      <c r="C105">
        <f t="shared" si="13"/>
        <v>-24.27326243112118</v>
      </c>
      <c r="D105">
        <f t="shared" si="8"/>
        <v>26.230028957846315</v>
      </c>
      <c r="E105">
        <f t="shared" si="9"/>
        <v>43.23178099648245</v>
      </c>
      <c r="F105">
        <f t="shared" si="10"/>
        <v>0.0024647182390034605</v>
      </c>
    </row>
    <row r="106" spans="1:6" ht="12.75">
      <c r="A106">
        <f t="shared" si="11"/>
        <v>4.549999999999992</v>
      </c>
      <c r="B106">
        <f t="shared" si="12"/>
        <v>9.810607215108517</v>
      </c>
      <c r="C106">
        <f t="shared" si="13"/>
        <v>-24.454918242886322</v>
      </c>
      <c r="D106">
        <f t="shared" si="8"/>
        <v>26.349403032998556</v>
      </c>
      <c r="E106">
        <f t="shared" si="9"/>
        <v>43.23178099648245</v>
      </c>
      <c r="F106">
        <f t="shared" si="10"/>
        <v>0.0024647182390034605</v>
      </c>
    </row>
    <row r="107" spans="1:6" ht="12.75">
      <c r="A107">
        <f t="shared" si="11"/>
        <v>4.599999999999992</v>
      </c>
      <c r="B107">
        <f t="shared" si="12"/>
        <v>9.681355393353847</v>
      </c>
      <c r="C107">
        <f t="shared" si="13"/>
        <v>-24.632731994425903</v>
      </c>
      <c r="D107">
        <f t="shared" si="8"/>
        <v>26.46696294933809</v>
      </c>
      <c r="E107">
        <f t="shared" si="9"/>
        <v>43.23178099648245</v>
      </c>
      <c r="F107">
        <f t="shared" si="10"/>
        <v>0.0024647182390034605</v>
      </c>
    </row>
    <row r="108" spans="1:6" ht="12.75">
      <c r="A108">
        <f t="shared" si="11"/>
        <v>4.6499999999999915</v>
      </c>
      <c r="B108">
        <f t="shared" si="12"/>
        <v>9.553237356106212</v>
      </c>
      <c r="C108">
        <f t="shared" si="13"/>
        <v>-24.80675519190718</v>
      </c>
      <c r="D108">
        <f t="shared" si="8"/>
        <v>26.582690742912334</v>
      </c>
      <c r="E108">
        <f t="shared" si="9"/>
        <v>43.23178099648245</v>
      </c>
      <c r="F108">
        <f t="shared" si="10"/>
        <v>0.0024647182390034605</v>
      </c>
    </row>
    <row r="109" spans="1:6" ht="12.75">
      <c r="A109">
        <f t="shared" si="11"/>
        <v>4.699999999999991</v>
      </c>
      <c r="B109">
        <f t="shared" si="12"/>
        <v>9.426261978990707</v>
      </c>
      <c r="C109">
        <f t="shared" si="13"/>
        <v>-24.977040041106378</v>
      </c>
      <c r="D109">
        <f t="shared" si="8"/>
        <v>26.69657176701902</v>
      </c>
      <c r="E109">
        <f t="shared" si="9"/>
        <v>43.23178099648245</v>
      </c>
      <c r="F109">
        <f t="shared" si="10"/>
        <v>0.0024647182390034605</v>
      </c>
    </row>
    <row r="110" spans="1:6" ht="12.75">
      <c r="A110">
        <f t="shared" si="11"/>
        <v>4.749999999999991</v>
      </c>
      <c r="B110">
        <f t="shared" si="12"/>
        <v>9.300437539282283</v>
      </c>
      <c r="C110">
        <f t="shared" si="13"/>
        <v>-25.143639370113824</v>
      </c>
      <c r="D110">
        <f t="shared" si="8"/>
        <v>26.808594502443224</v>
      </c>
      <c r="E110">
        <f t="shared" si="9"/>
        <v>43.23178099648245</v>
      </c>
      <c r="F110">
        <f t="shared" si="10"/>
        <v>0.0024647182390034605</v>
      </c>
    </row>
    <row r="111" spans="1:6" ht="12.75">
      <c r="A111">
        <f t="shared" si="11"/>
        <v>4.799999999999991</v>
      </c>
      <c r="B111">
        <f t="shared" si="12"/>
        <v>9.175771709939324</v>
      </c>
      <c r="C111">
        <f t="shared" si="13"/>
        <v>-25.3066065540193</v>
      </c>
      <c r="D111">
        <f t="shared" si="8"/>
        <v>26.918750375024015</v>
      </c>
      <c r="E111">
        <f t="shared" si="9"/>
        <v>43.23178099648245</v>
      </c>
      <c r="F111">
        <f t="shared" si="10"/>
        <v>0.0024647182390034605</v>
      </c>
    </row>
    <row r="112" spans="1:6" ht="12.75">
      <c r="A112">
        <f t="shared" si="11"/>
        <v>4.849999999999991</v>
      </c>
      <c r="B112">
        <f t="shared" si="12"/>
        <v>9.052271555860292</v>
      </c>
      <c r="C112">
        <f t="shared" si="13"/>
        <v>-25.465995441686005</v>
      </c>
      <c r="D112">
        <f t="shared" si="8"/>
        <v>27.0270335804174</v>
      </c>
      <c r="E112">
        <f aca="true" t="shared" si="14" ref="E112:E143">IF(F111+0.5*(C111+C112)*delta_t&gt;0,E111+0.5*(B111+B112)*delta_t,E111)</f>
        <v>43.23178099648245</v>
      </c>
      <c r="F112">
        <f aca="true" t="shared" si="15" ref="F112:F143">IF(F111+0.5*(C111+C112)*delta_t&gt;0,F111+0.5*(C111+C112)*delta_t,F111)</f>
        <v>0.0024647182390034605</v>
      </c>
    </row>
    <row r="113" spans="1:6" ht="12.75">
      <c r="A113">
        <f t="shared" si="11"/>
        <v>4.899999999999991</v>
      </c>
      <c r="B113">
        <f t="shared" si="12"/>
        <v>8.929943532200646</v>
      </c>
      <c r="C113">
        <f t="shared" si="13"/>
        <v>-25.621860284705402</v>
      </c>
      <c r="D113">
        <f t="shared" si="8"/>
        <v>27.133440915911425</v>
      </c>
      <c r="E113">
        <f t="shared" si="14"/>
        <v>43.23178099648245</v>
      </c>
      <c r="F113">
        <f t="shared" si="15"/>
        <v>0.0024647182390034605</v>
      </c>
    </row>
    <row r="114" spans="1:6" ht="12.75">
      <c r="A114">
        <f t="shared" si="11"/>
        <v>4.94999999999999</v>
      </c>
      <c r="B114">
        <f t="shared" si="12"/>
        <v>8.80879348459395</v>
      </c>
      <c r="C114">
        <f t="shared" si="13"/>
        <v>-25.774255668610007</v>
      </c>
      <c r="D114">
        <f t="shared" si="8"/>
        <v>27.23797161914044</v>
      </c>
      <c r="E114">
        <f t="shared" si="14"/>
        <v>43.23178099648245</v>
      </c>
      <c r="F114">
        <f t="shared" si="15"/>
        <v>0.0024647182390034605</v>
      </c>
    </row>
    <row r="115" spans="1:6" ht="12.75">
      <c r="A115">
        <f aca="true" t="shared" si="16" ref="A115:A178">A114+delta_t</f>
        <v>4.99999999999999</v>
      </c>
      <c r="B115">
        <f t="shared" si="12"/>
        <v>8.688826651127831</v>
      </c>
      <c r="C115">
        <f t="shared" si="13"/>
        <v>-25.92323644640697</v>
      </c>
      <c r="D115">
        <f t="shared" si="8"/>
        <v>27.340627213538315</v>
      </c>
      <c r="E115">
        <f t="shared" si="14"/>
        <v>43.23178099648245</v>
      </c>
      <c r="F115">
        <f t="shared" si="15"/>
        <v>0.0024647182390034605</v>
      </c>
    </row>
    <row r="116" spans="1:6" ht="12.75">
      <c r="A116">
        <f t="shared" si="16"/>
        <v>5.04999999999999</v>
      </c>
      <c r="B116">
        <f t="shared" si="12"/>
        <v>8.57004766593206</v>
      </c>
      <c r="C116">
        <f t="shared" si="13"/>
        <v>-26.06885767448216</v>
      </c>
      <c r="D116">
        <f t="shared" si="8"/>
        <v>27.44141136036474</v>
      </c>
      <c r="E116">
        <f t="shared" si="14"/>
        <v>43.23178099648245</v>
      </c>
      <c r="F116">
        <f t="shared" si="15"/>
        <v>0.0024647182390034605</v>
      </c>
    </row>
    <row r="117" spans="1:6" ht="12.75">
      <c r="A117">
        <f t="shared" si="16"/>
        <v>5.09999999999999</v>
      </c>
      <c r="B117">
        <f t="shared" si="12"/>
        <v>8.452460564242672</v>
      </c>
      <c r="C117">
        <f t="shared" si="13"/>
        <v>-26.211174550912027</v>
      </c>
      <c r="D117">
        <f t="shared" si="8"/>
        <v>27.540329717134032</v>
      </c>
      <c r="E117">
        <f t="shared" si="14"/>
        <v>43.23178099648245</v>
      </c>
      <c r="F117">
        <f t="shared" si="15"/>
        <v>0.0024647182390034605</v>
      </c>
    </row>
    <row r="118" spans="1:6" ht="12.75">
      <c r="A118">
        <f t="shared" si="16"/>
        <v>5.14999999999999</v>
      </c>
      <c r="B118">
        <f t="shared" si="12"/>
        <v>8.336068788812515</v>
      </c>
      <c r="C118">
        <f t="shared" si="13"/>
        <v>-26.350242356209293</v>
      </c>
      <c r="D118">
        <f t="shared" si="8"/>
        <v>27.637389802272942</v>
      </c>
      <c r="E118">
        <f t="shared" si="14"/>
        <v>43.23178099648245</v>
      </c>
      <c r="F118">
        <f t="shared" si="15"/>
        <v>0.0024647182390034605</v>
      </c>
    </row>
    <row r="119" spans="1:6" ht="12.75">
      <c r="A119">
        <f t="shared" si="16"/>
        <v>5.1999999999999895</v>
      </c>
      <c r="B119">
        <f t="shared" si="12"/>
        <v>8.220875197545029</v>
      </c>
      <c r="C119">
        <f t="shared" si="13"/>
        <v>-26.486116396517833</v>
      </c>
      <c r="D119">
        <f t="shared" si="8"/>
        <v>27.732600865831206</v>
      </c>
      <c r="E119">
        <f t="shared" si="14"/>
        <v>43.23178099648245</v>
      </c>
      <c r="F119">
        <f t="shared" si="15"/>
        <v>0.0024647182390034605</v>
      </c>
    </row>
    <row r="120" spans="1:6" ht="12.75">
      <c r="A120">
        <f t="shared" si="16"/>
        <v>5.249999999999989</v>
      </c>
      <c r="B120">
        <f t="shared" si="12"/>
        <v>8.106882072234365</v>
      </c>
      <c r="C120">
        <f t="shared" si="13"/>
        <v>-26.618851949262545</v>
      </c>
      <c r="D120">
        <f t="shared" si="8"/>
        <v>27.825973766067438</v>
      </c>
      <c r="E120">
        <f t="shared" si="14"/>
        <v>43.23178099648245</v>
      </c>
      <c r="F120">
        <f t="shared" si="15"/>
        <v>0.0024647182390034605</v>
      </c>
    </row>
    <row r="121" spans="1:6" ht="12.75">
      <c r="A121">
        <f t="shared" si="16"/>
        <v>5.299999999999989</v>
      </c>
      <c r="B121">
        <f t="shared" si="12"/>
        <v>7.994091128301067</v>
      </c>
      <c r="C121">
        <f t="shared" si="13"/>
        <v>-26.74850421125104</v>
      </c>
      <c r="D121">
        <f t="shared" si="8"/>
        <v>27.917520851732096</v>
      </c>
      <c r="E121">
        <f t="shared" si="14"/>
        <v>43.23178099648245</v>
      </c>
      <c r="F121">
        <f t="shared" si="15"/>
        <v>0.0024647182390034605</v>
      </c>
    </row>
    <row r="122" spans="1:6" ht="12.75">
      <c r="A122">
        <f t="shared" si="16"/>
        <v>5.349999999999989</v>
      </c>
      <c r="B122">
        <f t="shared" si="12"/>
        <v>7.882503525418571</v>
      </c>
      <c r="C122">
        <f t="shared" si="13"/>
        <v>-26.875128249215916</v>
      </c>
      <c r="D122">
        <f t="shared" si="8"/>
        <v>28.007255849869324</v>
      </c>
      <c r="E122">
        <f t="shared" si="14"/>
        <v>43.23178099648245</v>
      </c>
      <c r="F122">
        <f t="shared" si="15"/>
        <v>0.0024647182390034605</v>
      </c>
    </row>
    <row r="123" spans="1:6" ht="12.75">
      <c r="A123">
        <f t="shared" si="16"/>
        <v>5.399999999999989</v>
      </c>
      <c r="B123">
        <f t="shared" si="12"/>
        <v>7.7721198789316235</v>
      </c>
      <c r="C123">
        <f t="shared" si="13"/>
        <v>-26.998778952778995</v>
      </c>
      <c r="D123">
        <f t="shared" si="8"/>
        <v>28.095193758960022</v>
      </c>
      <c r="E123">
        <f t="shared" si="14"/>
        <v>43.23178099648245</v>
      </c>
      <c r="F123">
        <f t="shared" si="15"/>
        <v>0.0024647182390034605</v>
      </c>
    </row>
    <row r="124" spans="1:6" ht="12.75">
      <c r="A124">
        <f t="shared" si="16"/>
        <v>5.449999999999989</v>
      </c>
      <c r="B124">
        <f t="shared" si="12"/>
        <v>7.662940271973399</v>
      </c>
      <c r="C124">
        <f t="shared" si="13"/>
        <v>-27.119510989812166</v>
      </c>
      <c r="D124">
        <f t="shared" si="8"/>
        <v>28.181350747229533</v>
      </c>
      <c r="E124">
        <f t="shared" si="14"/>
        <v>43.23178099648245</v>
      </c>
      <c r="F124">
        <f t="shared" si="15"/>
        <v>0.0024647182390034605</v>
      </c>
    </row>
    <row r="125" spans="1:6" ht="12.75">
      <c r="A125">
        <f t="shared" si="16"/>
        <v>5.4999999999999885</v>
      </c>
      <c r="B125">
        <f t="shared" si="12"/>
        <v>7.554964268193623</v>
      </c>
      <c r="C125">
        <f t="shared" si="13"/>
        <v>-27.237378764163545</v>
      </c>
      <c r="D125">
        <f t="shared" si="8"/>
        <v>28.265744055944992</v>
      </c>
      <c r="E125">
        <f t="shared" si="14"/>
        <v>43.23178099648245</v>
      </c>
      <c r="F125">
        <f t="shared" si="15"/>
        <v>0.0024647182390034605</v>
      </c>
    </row>
    <row r="126" spans="1:6" ht="12.75">
      <c r="A126">
        <f t="shared" si="16"/>
        <v>5.549999999999988</v>
      </c>
      <c r="B126">
        <f t="shared" si="12"/>
        <v>7.4481909250153375</v>
      </c>
      <c r="C126">
        <f t="shared" si="13"/>
        <v>-27.352436375712205</v>
      </c>
      <c r="D126">
        <f t="shared" si="8"/>
        <v>28.348391907529166</v>
      </c>
      <c r="E126">
        <f t="shared" si="14"/>
        <v>43.23178099648245</v>
      </c>
      <c r="F126">
        <f t="shared" si="15"/>
        <v>0.0024647182390034605</v>
      </c>
    </row>
    <row r="127" spans="1:6" ht="12.75">
      <c r="A127">
        <f t="shared" si="16"/>
        <v>5.599999999999988</v>
      </c>
      <c r="B127">
        <f t="shared" si="12"/>
        <v>7.342618807343119</v>
      </c>
      <c r="C127">
        <f t="shared" si="13"/>
        <v>-27.464737582709983</v>
      </c>
      <c r="D127">
        <f t="shared" si="8"/>
        <v>28.429313418320028</v>
      </c>
      <c r="E127">
        <f t="shared" si="14"/>
        <v>43.23178099648245</v>
      </c>
      <c r="F127">
        <f t="shared" si="15"/>
        <v>0.0024647182390034605</v>
      </c>
    </row>
    <row r="128" spans="1:6" ht="12.75">
      <c r="A128">
        <f t="shared" si="16"/>
        <v>5.649999999999988</v>
      </c>
      <c r="B128">
        <f t="shared" si="12"/>
        <v>7.238246001650515</v>
      </c>
      <c r="C128">
        <f t="shared" si="13"/>
        <v>-27.574335766364594</v>
      </c>
      <c r="D128">
        <f t="shared" si="8"/>
        <v>28.508528515807743</v>
      </c>
      <c r="E128">
        <f t="shared" si="14"/>
        <v>43.23178099648245</v>
      </c>
      <c r="F128">
        <f t="shared" si="15"/>
        <v>0.0024647182390034605</v>
      </c>
    </row>
    <row r="129" spans="1:6" ht="12.75">
      <c r="A129">
        <f t="shared" si="16"/>
        <v>5.699999999999988</v>
      </c>
      <c r="B129">
        <f t="shared" si="12"/>
        <v>7.135070130379272</v>
      </c>
      <c r="C129">
        <f t="shared" si="13"/>
        <v>-27.681283897614662</v>
      </c>
      <c r="D129">
        <f t="shared" si="8"/>
        <v>28.58605786018372</v>
      </c>
      <c r="E129">
        <f t="shared" si="14"/>
        <v>43.23178099648245</v>
      </c>
      <c r="F129">
        <f t="shared" si="15"/>
        <v>0.0024647182390034605</v>
      </c>
    </row>
    <row r="130" spans="1:6" ht="12.75">
      <c r="A130">
        <f t="shared" si="16"/>
        <v>5.749999999999988</v>
      </c>
      <c r="B130">
        <f t="shared" si="12"/>
        <v>7.033088366587527</v>
      </c>
      <c r="C130">
        <f t="shared" si="13"/>
        <v>-27.78563450604397</v>
      </c>
      <c r="D130">
        <f t="shared" si="8"/>
        <v>28.661922770039176</v>
      </c>
      <c r="E130">
        <f t="shared" si="14"/>
        <v>43.23178099648245</v>
      </c>
      <c r="F130">
        <f t="shared" si="15"/>
        <v>0.0024647182390034605</v>
      </c>
    </row>
    <row r="131" spans="1:6" ht="12.75">
      <c r="A131">
        <f t="shared" si="16"/>
        <v>5.799999999999987</v>
      </c>
      <c r="B131">
        <f t="shared" si="12"/>
        <v>6.93229744878853</v>
      </c>
      <c r="C131">
        <f t="shared" si="13"/>
        <v>-27.887439650879585</v>
      </c>
      <c r="D131">
        <f t="shared" si="8"/>
        <v>28.736145152054245</v>
      </c>
      <c r="E131">
        <f t="shared" si="14"/>
        <v>43.23178099648245</v>
      </c>
      <c r="F131">
        <f t="shared" si="15"/>
        <v>0.0024647182390034605</v>
      </c>
    </row>
    <row r="132" spans="1:6" ht="12.75">
      <c r="A132">
        <f t="shared" si="16"/>
        <v>5.849999999999987</v>
      </c>
      <c r="B132">
        <f t="shared" si="12"/>
        <v>6.8326936959257285</v>
      </c>
      <c r="C132">
        <f t="shared" si="13"/>
        <v>-27.986750894016172</v>
      </c>
      <c r="D132">
        <f t="shared" si="8"/>
        <v>28.808747434521656</v>
      </c>
      <c r="E132">
        <f t="shared" si="14"/>
        <v>43.23178099648245</v>
      </c>
      <c r="F132">
        <f t="shared" si="15"/>
        <v>0.0024647182390034605</v>
      </c>
    </row>
    <row r="133" spans="1:6" ht="12.75">
      <c r="A133">
        <f t="shared" si="16"/>
        <v>5.899999999999987</v>
      </c>
      <c r="B133">
        <f t="shared" si="12"/>
        <v>6.734273022434042</v>
      </c>
      <c r="C133">
        <f t="shared" si="13"/>
        <v>-28.08361927500688</v>
      </c>
      <c r="D133">
        <f t="shared" si="8"/>
        <v>28.87975250455275</v>
      </c>
      <c r="E133">
        <f t="shared" si="14"/>
        <v>43.23178099648245</v>
      </c>
      <c r="F133">
        <f t="shared" si="15"/>
        <v>0.0024647182390034605</v>
      </c>
    </row>
    <row r="134" spans="1:6" ht="12.75">
      <c r="A134">
        <f t="shared" si="16"/>
        <v>5.949999999999987</v>
      </c>
      <c r="B134">
        <f t="shared" si="12"/>
        <v>6.637030953341052</v>
      </c>
      <c r="C134">
        <f t="shared" si="13"/>
        <v>-28.178095287959735</v>
      </c>
      <c r="D134">
        <f t="shared" si="8"/>
        <v>28.94918364881721</v>
      </c>
      <c r="E134">
        <f t="shared" si="14"/>
        <v>43.23178099648245</v>
      </c>
      <c r="F134">
        <f t="shared" si="15"/>
        <v>0.0024647182390034605</v>
      </c>
    </row>
    <row r="135" spans="1:6" ht="12.75">
      <c r="A135">
        <f t="shared" si="16"/>
        <v>5.999999999999987</v>
      </c>
      <c r="B135">
        <f t="shared" si="12"/>
        <v>6.540962639365475</v>
      </c>
      <c r="C135">
        <f t="shared" si="13"/>
        <v>-28.270228860277225</v>
      </c>
      <c r="D135">
        <f t="shared" si="8"/>
        <v>29.017064497671473</v>
      </c>
      <c r="E135">
        <f t="shared" si="14"/>
        <v>43.23178099648245</v>
      </c>
      <c r="F135">
        <f t="shared" si="15"/>
        <v>0.0024647182390034605</v>
      </c>
    </row>
    <row r="136" spans="1:6" ht="12.75">
      <c r="A136">
        <f t="shared" si="16"/>
        <v>6.0499999999999865</v>
      </c>
      <c r="B136">
        <f t="shared" si="12"/>
        <v>6.446062871973811</v>
      </c>
      <c r="C136">
        <f t="shared" si="13"/>
        <v>-28.360069333175925</v>
      </c>
      <c r="D136">
        <f t="shared" si="8"/>
        <v>29.083418972534588</v>
      </c>
      <c r="E136">
        <f t="shared" si="14"/>
        <v>43.23178099648245</v>
      </c>
      <c r="F136">
        <f t="shared" si="15"/>
        <v>0.0024647182390034605</v>
      </c>
    </row>
    <row r="137" spans="1:6" ht="12.75">
      <c r="A137">
        <f t="shared" si="16"/>
        <v>6.099999999999986</v>
      </c>
      <c r="B137">
        <f t="shared" si="12"/>
        <v>6.352326098359354</v>
      </c>
      <c r="C137">
        <f t="shared" si="13"/>
        <v>-28.44766544392248</v>
      </c>
      <c r="D137">
        <f t="shared" si="8"/>
        <v>29.148271236374185</v>
      </c>
      <c r="E137">
        <f t="shared" si="14"/>
        <v>43.23178099648245</v>
      </c>
      <c r="F137">
        <f t="shared" si="15"/>
        <v>0.0024647182390034605</v>
      </c>
    </row>
    <row r="138" spans="1:6" ht="12.75">
      <c r="A138">
        <f t="shared" si="16"/>
        <v>6.149999999999986</v>
      </c>
      <c r="B138">
        <f t="shared" si="12"/>
        <v>6.259746436310915</v>
      </c>
      <c r="C138">
        <f t="shared" si="13"/>
        <v>-28.53306530972194</v>
      </c>
      <c r="D138">
        <f t="shared" si="8"/>
        <v>29.211645647168954</v>
      </c>
      <c r="E138">
        <f t="shared" si="14"/>
        <v>43.23178099648245</v>
      </c>
      <c r="F138">
        <f t="shared" si="15"/>
        <v>0.0024647182390034605</v>
      </c>
    </row>
    <row r="139" spans="1:6" ht="12.75">
      <c r="A139">
        <f t="shared" si="16"/>
        <v>6.199999999999986</v>
      </c>
      <c r="B139">
        <f t="shared" si="12"/>
        <v>6.168317688941594</v>
      </c>
      <c r="C139">
        <f t="shared" si="13"/>
        <v>-28.61631641319438</v>
      </c>
      <c r="D139">
        <f t="shared" si="8"/>
        <v>29.273566714217928</v>
      </c>
      <c r="E139">
        <f t="shared" si="14"/>
        <v>43.23178099648245</v>
      </c>
      <c r="F139">
        <f t="shared" si="15"/>
        <v>0.0024647182390034605</v>
      </c>
    </row>
    <row r="140" spans="1:6" ht="12.75">
      <c r="A140">
        <f t="shared" si="16"/>
        <v>6.249999999999986</v>
      </c>
      <c r="B140">
        <f t="shared" si="12"/>
        <v>6.078033359250733</v>
      </c>
      <c r="C140">
        <f t="shared" si="13"/>
        <v>-28.697465589375973</v>
      </c>
      <c r="D140">
        <f t="shared" si="8"/>
        <v>29.334059057170776</v>
      </c>
      <c r="E140">
        <f t="shared" si="14"/>
        <v>43.23178099648245</v>
      </c>
      <c r="F140">
        <f t="shared" si="15"/>
        <v>0.0024647182390034605</v>
      </c>
    </row>
    <row r="141" spans="1:6" ht="12.75">
      <c r="A141">
        <f t="shared" si="16"/>
        <v>6.299999999999986</v>
      </c>
      <c r="B141">
        <f t="shared" si="12"/>
        <v>5.988886664494875</v>
      </c>
      <c r="C141">
        <f t="shared" si="13"/>
        <v>-28.776559014181032</v>
      </c>
      <c r="D141">
        <f t="shared" si="8"/>
        <v>29.39314736765711</v>
      </c>
      <c r="E141">
        <f t="shared" si="14"/>
        <v>43.23178099648245</v>
      </c>
      <c r="F141">
        <f t="shared" si="15"/>
        <v>0.0024647182390034605</v>
      </c>
    </row>
    <row r="142" spans="1:6" ht="12.75">
      <c r="A142">
        <f t="shared" si="16"/>
        <v>6.349999999999985</v>
      </c>
      <c r="B142">
        <f t="shared" si="12"/>
        <v>5.900870550346028</v>
      </c>
      <c r="C142">
        <f t="shared" si="13"/>
        <v>-28.85364219426208</v>
      </c>
      <c r="D142">
        <f t="shared" si="8"/>
        <v>29.450856373396718</v>
      </c>
      <c r="E142">
        <f t="shared" si="14"/>
        <v>43.23178099648245</v>
      </c>
      <c r="F142">
        <f t="shared" si="15"/>
        <v>0.0024647182390034605</v>
      </c>
    </row>
    <row r="143" spans="1:6" ht="12.75">
      <c r="A143">
        <f t="shared" si="16"/>
        <v>6.399999999999985</v>
      </c>
      <c r="B143">
        <f t="shared" si="12"/>
        <v>5.813977704817904</v>
      </c>
      <c r="C143">
        <f t="shared" si="13"/>
        <v>-28.928759958205784</v>
      </c>
      <c r="D143">
        <f t="shared" si="8"/>
        <v>29.507210804676372</v>
      </c>
      <c r="E143">
        <f t="shared" si="14"/>
        <v>43.23178099648245</v>
      </c>
      <c r="F143">
        <f t="shared" si="15"/>
        <v>0.0024647182390034605</v>
      </c>
    </row>
    <row r="144" spans="1:6" ht="12.75">
      <c r="A144">
        <f t="shared" si="16"/>
        <v>6.449999999999985</v>
      </c>
      <c r="B144">
        <f t="shared" si="12"/>
        <v>5.728200571943029</v>
      </c>
      <c r="C144">
        <f t="shared" si="13"/>
        <v>-29.001956449003455</v>
      </c>
      <c r="D144">
        <f aca="true" t="shared" si="17" ref="D144:D207">SQRT(B144*B144+C144*C144)</f>
        <v>29.562235363082774</v>
      </c>
      <c r="E144">
        <f aca="true" t="shared" si="18" ref="E144:E175">IF(F143+0.5*(C143+C144)*delta_t&gt;0,E143+0.5*(B143+B144)*delta_t,E143)</f>
        <v>43.23178099648245</v>
      </c>
      <c r="F144">
        <f aca="true" t="shared" si="19" ref="F144:F175">IF(F143+0.5*(C143+C144)*delta_t&gt;0,F143+0.5*(C143+C144)*delta_t,F143)</f>
        <v>0.0024647182390034605</v>
      </c>
    </row>
    <row r="145" spans="1:6" ht="12.75">
      <c r="A145">
        <f t="shared" si="16"/>
        <v>6.499999999999985</v>
      </c>
      <c r="B145">
        <f aca="true" t="shared" si="20" ref="B145:B208">+B144-b*B144*D144*delta_t</f>
        <v>5.643531365185667</v>
      </c>
      <c r="C145">
        <f aca="true" t="shared" si="21" ref="C145:C208">C144-g*delta_t-b*C144*D144*delta_t</f>
        <v>-29.073275117735797</v>
      </c>
      <c r="D145">
        <f t="shared" si="17"/>
        <v>29.615954692384808</v>
      </c>
      <c r="E145">
        <f t="shared" si="18"/>
        <v>43.23178099648245</v>
      </c>
      <c r="F145">
        <f t="shared" si="19"/>
        <v>0.0024647182390034605</v>
      </c>
    </row>
    <row r="146" spans="1:6" ht="12.75">
      <c r="A146">
        <f t="shared" si="16"/>
        <v>6.549999999999985</v>
      </c>
      <c r="B146">
        <f t="shared" si="20"/>
        <v>5.559962080577471</v>
      </c>
      <c r="C146">
        <f t="shared" si="21"/>
        <v>-29.142758718412747</v>
      </c>
      <c r="D146">
        <f t="shared" si="17"/>
        <v>29.668393351462115</v>
      </c>
      <c r="E146">
        <f t="shared" si="18"/>
        <v>43.23178099648245</v>
      </c>
      <c r="F146">
        <f t="shared" si="19"/>
        <v>0.0024647182390034605</v>
      </c>
    </row>
    <row r="147" spans="1:6" ht="12.75">
      <c r="A147">
        <f t="shared" si="16"/>
        <v>6.5999999999999845</v>
      </c>
      <c r="B147">
        <f t="shared" si="20"/>
        <v>5.4774845095645786</v>
      </c>
      <c r="C147">
        <f t="shared" si="21"/>
        <v>-29.210449303910437</v>
      </c>
      <c r="D147">
        <f t="shared" si="17"/>
        <v>29.719575789180467</v>
      </c>
      <c r="E147">
        <f t="shared" si="18"/>
        <v>43.23178099648245</v>
      </c>
      <c r="F147">
        <f t="shared" si="19"/>
        <v>0.0024647182390034605</v>
      </c>
    </row>
    <row r="148" spans="1:6" ht="12.75">
      <c r="A148">
        <f t="shared" si="16"/>
        <v>6.649999999999984</v>
      </c>
      <c r="B148">
        <f t="shared" si="20"/>
        <v>5.396090251556545</v>
      </c>
      <c r="C148">
        <f t="shared" si="21"/>
        <v>-29.276388222948647</v>
      </c>
      <c r="D148">
        <f t="shared" si="17"/>
        <v>29.769526321118207</v>
      </c>
      <c r="E148">
        <f t="shared" si="18"/>
        <v>43.23178099648245</v>
      </c>
      <c r="F148">
        <f t="shared" si="19"/>
        <v>0.0024647182390034605</v>
      </c>
    </row>
    <row r="149" spans="1:6" ht="12.75">
      <c r="A149">
        <f t="shared" si="16"/>
        <v>6.699999999999984</v>
      </c>
      <c r="B149">
        <f t="shared" si="20"/>
        <v>5.3157707261691245</v>
      </c>
      <c r="C149">
        <f t="shared" si="21"/>
        <v>-29.340616118053475</v>
      </c>
      <c r="D149">
        <f t="shared" si="17"/>
        <v>29.81826910805146</v>
      </c>
      <c r="E149">
        <f t="shared" si="18"/>
        <v>43.23178099648245</v>
      </c>
      <c r="F149">
        <f t="shared" si="19"/>
        <v>0.0024647182390034605</v>
      </c>
    </row>
    <row r="150" spans="1:6" ht="12.75">
      <c r="A150">
        <f t="shared" si="16"/>
        <v>6.749999999999984</v>
      </c>
      <c r="B150">
        <f t="shared" si="20"/>
        <v>5.236517185154318</v>
      </c>
      <c r="C150">
        <f t="shared" si="21"/>
        <v>-29.4031729244514</v>
      </c>
      <c r="D150">
        <f t="shared" si="17"/>
        <v>29.86582813610914</v>
      </c>
      <c r="E150">
        <f t="shared" si="18"/>
        <v>43.23178099648245</v>
      </c>
      <c r="F150">
        <f t="shared" si="19"/>
        <v>0.0024647182390034605</v>
      </c>
    </row>
    <row r="151" spans="1:6" ht="12.75">
      <c r="A151">
        <f t="shared" si="16"/>
        <v>6.799999999999984</v>
      </c>
      <c r="B151">
        <f t="shared" si="20"/>
        <v>5.158320724012517</v>
      </c>
      <c r="C151">
        <f t="shared" si="21"/>
        <v>-29.46409786984242</v>
      </c>
      <c r="D151">
        <f t="shared" si="17"/>
        <v>29.91222719851248</v>
      </c>
      <c r="E151">
        <f t="shared" si="18"/>
        <v>43.23178099648245</v>
      </c>
      <c r="F151">
        <f t="shared" si="19"/>
        <v>0.0024647182390034605</v>
      </c>
    </row>
    <row r="152" spans="1:6" ht="12.75">
      <c r="A152">
        <f t="shared" si="16"/>
        <v>6.849999999999984</v>
      </c>
      <c r="B152">
        <f t="shared" si="20"/>
        <v>5.081172293282789</v>
      </c>
      <c r="C152">
        <f t="shared" si="21"/>
        <v>-29.523429475001453</v>
      </c>
      <c r="D152">
        <f t="shared" si="17"/>
        <v>29.95748987881677</v>
      </c>
      <c r="E152">
        <f t="shared" si="18"/>
        <v>43.23178099648245</v>
      </c>
      <c r="F152">
        <f t="shared" si="19"/>
        <v>0.0024647182390034605</v>
      </c>
    </row>
    <row r="153" spans="1:6" ht="12.75">
      <c r="A153">
        <f t="shared" si="16"/>
        <v>6.8999999999999835</v>
      </c>
      <c r="B153">
        <f t="shared" si="20"/>
        <v>5.005062709508517</v>
      </c>
      <c r="C153">
        <f t="shared" si="21"/>
        <v>-29.581205555158796</v>
      </c>
      <c r="D153">
        <f t="shared" si="17"/>
        <v>30.001639535576558</v>
      </c>
      <c r="E153">
        <f t="shared" si="18"/>
        <v>43.23178099648245</v>
      </c>
      <c r="F153">
        <f t="shared" si="19"/>
        <v>0.0024647182390034605</v>
      </c>
    </row>
    <row r="154" spans="1:6" ht="12.75">
      <c r="A154">
        <f t="shared" si="16"/>
        <v>6.949999999999983</v>
      </c>
      <c r="B154">
        <f t="shared" si="20"/>
        <v>4.929982665876702</v>
      </c>
      <c r="C154">
        <f t="shared" si="21"/>
        <v>-29.63746322211196</v>
      </c>
      <c r="D154">
        <f t="shared" si="17"/>
        <v>30.0446992883584</v>
      </c>
      <c r="E154">
        <f t="shared" si="18"/>
        <v>43.23178099648245</v>
      </c>
      <c r="F154">
        <f t="shared" si="19"/>
        <v>0.0024647182390034605</v>
      </c>
    </row>
    <row r="155" spans="1:6" ht="12.75">
      <c r="A155">
        <f t="shared" si="16"/>
        <v>6.999999999999983</v>
      </c>
      <c r="B155">
        <f t="shared" si="20"/>
        <v>4.85592274253016</v>
      </c>
      <c r="C155">
        <f t="shared" si="21"/>
        <v>-29.692238887022892</v>
      </c>
      <c r="D155">
        <f t="shared" si="17"/>
        <v>30.086692005028667</v>
      </c>
      <c r="E155">
        <f t="shared" si="18"/>
        <v>43.23178099648245</v>
      </c>
      <c r="F155">
        <f t="shared" si="19"/>
        <v>0.0024647182390034605</v>
      </c>
    </row>
    <row r="156" spans="1:6" ht="12.75">
      <c r="A156">
        <f t="shared" si="16"/>
        <v>7.049999999999983</v>
      </c>
      <c r="B156">
        <f t="shared" si="20"/>
        <v>4.7828734165528</v>
      </c>
      <c r="C156">
        <f t="shared" si="21"/>
        <v>-29.745568263856097</v>
      </c>
      <c r="D156">
        <f t="shared" si="17"/>
        <v>30.127640290246603</v>
      </c>
      <c r="E156">
        <f t="shared" si="18"/>
        <v>43.23178099648245</v>
      </c>
      <c r="F156">
        <f t="shared" si="19"/>
        <v>0.0024647182390034605</v>
      </c>
    </row>
    <row r="157" spans="1:6" ht="12.75">
      <c r="A157">
        <f t="shared" si="16"/>
        <v>7.099999999999983</v>
      </c>
      <c r="B157">
        <f t="shared" si="20"/>
        <v>4.710825071628957</v>
      </c>
      <c r="C157">
        <f t="shared" si="21"/>
        <v>-29.79748637341488</v>
      </c>
      <c r="D157">
        <f t="shared" si="17"/>
        <v>30.167566475095956</v>
      </c>
      <c r="E157">
        <f t="shared" si="18"/>
        <v>43.23178099648245</v>
      </c>
      <c r="F157">
        <f t="shared" si="19"/>
        <v>0.0024647182390034605</v>
      </c>
    </row>
    <row r="158" spans="1:6" ht="12.75">
      <c r="A158">
        <f t="shared" si="16"/>
        <v>7.149999999999983</v>
      </c>
      <c r="B158">
        <f t="shared" si="20"/>
        <v>4.639768007378499</v>
      </c>
      <c r="C158">
        <f t="shared" si="21"/>
        <v>-29.8480275479345</v>
      </c>
      <c r="D158">
        <f t="shared" si="17"/>
        <v>30.20649260779129</v>
      </c>
      <c r="E158">
        <f t="shared" si="18"/>
        <v>43.23178099648245</v>
      </c>
      <c r="F158">
        <f t="shared" si="19"/>
        <v>0.0024647182390034605</v>
      </c>
    </row>
    <row r="159" spans="1:6" ht="12.75">
      <c r="A159">
        <f t="shared" si="16"/>
        <v>7.199999999999982</v>
      </c>
      <c r="B159">
        <f t="shared" si="20"/>
        <v>4.569692448370127</v>
      </c>
      <c r="C159">
        <f t="shared" si="21"/>
        <v>-29.89722543619258</v>
      </c>
      <c r="D159">
        <f t="shared" si="17"/>
        <v>30.244440445397757</v>
      </c>
      <c r="E159">
        <f t="shared" si="18"/>
        <v>43.23178099648245</v>
      </c>
      <c r="F159">
        <f t="shared" si="19"/>
        <v>0.0024647182390034605</v>
      </c>
    </row>
    <row r="160" spans="1:6" ht="12.75">
      <c r="A160">
        <f t="shared" si="16"/>
        <v>7.249999999999982</v>
      </c>
      <c r="B160">
        <f t="shared" si="20"/>
        <v>4.50058855281587</v>
      </c>
      <c r="C160">
        <f t="shared" si="21"/>
        <v>-29.9451130090988</v>
      </c>
      <c r="D160">
        <f t="shared" si="17"/>
        <v>30.281431446505884</v>
      </c>
      <c r="E160">
        <f t="shared" si="18"/>
        <v>43.23178099648245</v>
      </c>
      <c r="F160">
        <f t="shared" si="19"/>
        <v>0.0024647182390034605</v>
      </c>
    </row>
    <row r="161" spans="1:6" ht="12.75">
      <c r="A161">
        <f t="shared" si="16"/>
        <v>7.299999999999982</v>
      </c>
      <c r="B161">
        <f t="shared" si="20"/>
        <v>4.432446420950359</v>
      </c>
      <c r="C161">
        <f t="shared" si="21"/>
        <v>-29.991722565727354</v>
      </c>
      <c r="D161">
        <f t="shared" si="17"/>
        <v>30.317486764805473</v>
      </c>
      <c r="E161">
        <f t="shared" si="18"/>
        <v>43.23178099648245</v>
      </c>
      <c r="F161">
        <f t="shared" si="19"/>
        <v>0.0024647182390034605</v>
      </c>
    </row>
    <row r="162" spans="1:6" ht="12.75">
      <c r="A162">
        <f t="shared" si="16"/>
        <v>7.349999999999982</v>
      </c>
      <c r="B162">
        <f t="shared" si="20"/>
        <v>4.365256103098923</v>
      </c>
      <c r="C162">
        <f t="shared" si="21"/>
        <v>-30.037085739757277</v>
      </c>
      <c r="D162">
        <f t="shared" si="17"/>
        <v>30.35262724350517</v>
      </c>
      <c r="E162">
        <f t="shared" si="18"/>
        <v>43.23178099648245</v>
      </c>
      <c r="F162">
        <f t="shared" si="19"/>
        <v>0.0024647182390034605</v>
      </c>
    </row>
    <row r="163" spans="1:6" ht="12.75">
      <c r="A163">
        <f t="shared" si="16"/>
        <v>7.399999999999982</v>
      </c>
      <c r="B163">
        <f t="shared" si="20"/>
        <v>4.299007607439024</v>
      </c>
      <c r="C163">
        <f t="shared" si="21"/>
        <v>-30.081233506287248</v>
      </c>
      <c r="D163">
        <f t="shared" si="17"/>
        <v>30.38687341054682</v>
      </c>
      <c r="E163">
        <f t="shared" si="18"/>
        <v>43.23178099648245</v>
      </c>
      <c r="F163">
        <f t="shared" si="19"/>
        <v>0.0024647182390034605</v>
      </c>
    </row>
    <row r="164" spans="1:6" ht="12.75">
      <c r="A164">
        <f t="shared" si="16"/>
        <v>7.4499999999999815</v>
      </c>
      <c r="B164">
        <f t="shared" si="20"/>
        <v>4.23369090745991</v>
      </c>
      <c r="C164">
        <f t="shared" si="21"/>
        <v>-30.124196188992922</v>
      </c>
      <c r="D164">
        <f t="shared" si="17"/>
        <v>30.420245474565856</v>
      </c>
      <c r="E164">
        <f t="shared" si="18"/>
        <v>43.23178099648245</v>
      </c>
      <c r="F164">
        <f t="shared" si="19"/>
        <v>0.0024647182390034605</v>
      </c>
    </row>
    <row r="165" spans="1:6" ht="12.75">
      <c r="A165">
        <f t="shared" si="16"/>
        <v>7.499999999999981</v>
      </c>
      <c r="B165">
        <f t="shared" si="20"/>
        <v>4.169295949125726</v>
      </c>
      <c r="C165">
        <f t="shared" si="21"/>
        <v>-30.16600346759635</v>
      </c>
      <c r="D165">
        <f t="shared" si="17"/>
        <v>30.45276332155148</v>
      </c>
      <c r="E165">
        <f t="shared" si="18"/>
        <v>43.23178099648245</v>
      </c>
      <c r="F165">
        <f t="shared" si="19"/>
        <v>0.0024647182390034605</v>
      </c>
    </row>
    <row r="166" spans="1:6" ht="12.75">
      <c r="A166">
        <f t="shared" si="16"/>
        <v>7.549999999999981</v>
      </c>
      <c r="B166">
        <f t="shared" si="20"/>
        <v>4.105812657747612</v>
      </c>
      <c r="C166">
        <f t="shared" si="21"/>
        <v>-30.206684385618445</v>
      </c>
      <c r="D166">
        <f t="shared" si="17"/>
        <v>30.484446512162325</v>
      </c>
      <c r="E166">
        <f t="shared" si="18"/>
        <v>43.23178099648245</v>
      </c>
      <c r="F166">
        <f t="shared" si="19"/>
        <v>0.0024647182390034605</v>
      </c>
    </row>
    <row r="167" spans="1:6" ht="12.75">
      <c r="A167">
        <f t="shared" si="16"/>
        <v>7.599999999999981</v>
      </c>
      <c r="B167">
        <f t="shared" si="20"/>
        <v>4.043230944570579</v>
      </c>
      <c r="C167">
        <f t="shared" si="21"/>
        <v>-30.246267358386866</v>
      </c>
      <c r="D167">
        <f t="shared" si="17"/>
        <v>30.515314279655584</v>
      </c>
      <c r="E167">
        <f t="shared" si="18"/>
        <v>43.23178099648245</v>
      </c>
      <c r="F167">
        <f t="shared" si="19"/>
        <v>0.0024647182390034605</v>
      </c>
    </row>
    <row r="168" spans="1:6" ht="12.75">
      <c r="A168">
        <f t="shared" si="16"/>
        <v>7.649999999999981</v>
      </c>
      <c r="B168">
        <f t="shared" si="20"/>
        <v>3.9815407130811793</v>
      </c>
      <c r="C168">
        <f t="shared" si="21"/>
        <v>-30.284780181273035</v>
      </c>
      <c r="D168">
        <f t="shared" si="17"/>
        <v>30.54538552838957</v>
      </c>
      <c r="E168">
        <f t="shared" si="18"/>
        <v>43.23178099648245</v>
      </c>
      <c r="F168">
        <f t="shared" si="19"/>
        <v>0.0024647182390034605</v>
      </c>
    </row>
    <row r="169" spans="1:6" ht="12.75">
      <c r="A169">
        <f t="shared" si="16"/>
        <v>7.699999999999981</v>
      </c>
      <c r="B169">
        <f t="shared" si="20"/>
        <v>3.9207318650421574</v>
      </c>
      <c r="C169">
        <f t="shared" si="21"/>
        <v>-30.322250038133276</v>
      </c>
      <c r="D169">
        <f t="shared" si="17"/>
        <v>30.574678832861522</v>
      </c>
      <c r="E169">
        <f t="shared" si="18"/>
        <v>43.23178099648245</v>
      </c>
      <c r="F169">
        <f t="shared" si="19"/>
        <v>0.0024647182390034605</v>
      </c>
    </row>
    <row r="170" spans="1:6" ht="12.75">
      <c r="A170">
        <f t="shared" si="16"/>
        <v>7.7499999999999805</v>
      </c>
      <c r="B170">
        <f t="shared" si="20"/>
        <v>3.860794306260442</v>
      </c>
      <c r="C170">
        <f t="shared" si="21"/>
        <v>-30.358703509930454</v>
      </c>
      <c r="D170">
        <f t="shared" si="17"/>
        <v>30.603212437244505</v>
      </c>
      <c r="E170">
        <f t="shared" si="18"/>
        <v>43.23178099648245</v>
      </c>
      <c r="F170">
        <f t="shared" si="19"/>
        <v>0.0024647182390034605</v>
      </c>
    </row>
    <row r="171" spans="1:6" ht="12.75">
      <c r="A171">
        <f t="shared" si="16"/>
        <v>7.79999999999998</v>
      </c>
      <c r="B171">
        <f t="shared" si="20"/>
        <v>3.801717952094946</v>
      </c>
      <c r="C171">
        <f t="shared" si="21"/>
        <v>-30.39416658351359</v>
      </c>
      <c r="D171">
        <f t="shared" si="17"/>
        <v>30.631004255388937</v>
      </c>
      <c r="E171">
        <f t="shared" si="18"/>
        <v>43.23178099648245</v>
      </c>
      <c r="F171">
        <f t="shared" si="19"/>
        <v>0.0024647182390034605</v>
      </c>
    </row>
    <row r="172" spans="1:6" ht="12.75">
      <c r="A172">
        <f t="shared" si="16"/>
        <v>7.84999999999998</v>
      </c>
      <c r="B172">
        <f t="shared" si="20"/>
        <v>3.7434927327107417</v>
      </c>
      <c r="C172">
        <f t="shared" si="21"/>
        <v>-30.428664660534288</v>
      </c>
      <c r="D172">
        <f t="shared" si="17"/>
        <v>30.65807187125613</v>
      </c>
      <c r="E172">
        <f t="shared" si="18"/>
        <v>43.23178099648245</v>
      </c>
      <c r="F172">
        <f t="shared" si="19"/>
        <v>0.0024647182390034605</v>
      </c>
    </row>
    <row r="173" spans="1:6" ht="12.75">
      <c r="A173">
        <f t="shared" si="16"/>
        <v>7.89999999999998</v>
      </c>
      <c r="B173">
        <f t="shared" si="20"/>
        <v>3.686108598086256</v>
      </c>
      <c r="C173">
        <f t="shared" si="21"/>
        <v>-30.46222256647978</v>
      </c>
      <c r="D173">
        <f t="shared" si="17"/>
        <v>30.684432539752716</v>
      </c>
      <c r="E173">
        <f t="shared" si="18"/>
        <v>43.23178099648245</v>
      </c>
      <c r="F173">
        <f t="shared" si="19"/>
        <v>0.0024647182390034605</v>
      </c>
    </row>
    <row r="174" spans="1:6" ht="12.75">
      <c r="A174">
        <f t="shared" si="16"/>
        <v>7.94999999999998</v>
      </c>
      <c r="B174">
        <f t="shared" si="20"/>
        <v>3.629555522780166</v>
      </c>
      <c r="C174">
        <f t="shared" si="21"/>
        <v>-30.49486455980374</v>
      </c>
      <c r="D174">
        <f t="shared" si="17"/>
        <v>30.710103187936674</v>
      </c>
      <c r="E174">
        <f t="shared" si="18"/>
        <v>43.23178099648245</v>
      </c>
      <c r="F174">
        <f t="shared" si="19"/>
        <v>0.0024647182390034605</v>
      </c>
    </row>
    <row r="175" spans="1:6" ht="12.75">
      <c r="A175">
        <f t="shared" si="16"/>
        <v>7.99999999999998</v>
      </c>
      <c r="B175">
        <f t="shared" si="20"/>
        <v>3.573823510464704</v>
      </c>
      <c r="C175">
        <f t="shared" si="21"/>
        <v>-30.526614341136877</v>
      </c>
      <c r="D175">
        <f t="shared" si="17"/>
        <v>30.73510041656695</v>
      </c>
      <c r="E175">
        <f t="shared" si="18"/>
        <v>43.23178099648245</v>
      </c>
      <c r="F175">
        <f t="shared" si="19"/>
        <v>0.0024647182390034605</v>
      </c>
    </row>
    <row r="176" spans="1:6" ht="12.75">
      <c r="A176">
        <f t="shared" si="16"/>
        <v>8.04999999999998</v>
      </c>
      <c r="B176">
        <f t="shared" si="20"/>
        <v>3.5189025982320934</v>
      </c>
      <c r="C176">
        <f t="shared" si="21"/>
        <v>-30.55749506256055</v>
      </c>
      <c r="D176">
        <f t="shared" si="17"/>
        <v>30.7594405019704</v>
      </c>
      <c r="E176">
        <f aca="true" t="shared" si="22" ref="E176:E207">IF(F175+0.5*(C175+C176)*delta_t&gt;0,E175+0.5*(B175+B176)*delta_t,E175)</f>
        <v>43.23178099648245</v>
      </c>
      <c r="F176">
        <f aca="true" t="shared" si="23" ref="F176:F207">IF(F175+0.5*(C175+C176)*delta_t&gt;0,F175+0.5*(C175+C176)*delta_t,F175)</f>
        <v>0.0024647182390034605</v>
      </c>
    </row>
    <row r="177" spans="1:6" ht="12.75">
      <c r="A177">
        <f t="shared" si="16"/>
        <v>8.09999999999998</v>
      </c>
      <c r="B177">
        <f t="shared" si="20"/>
        <v>3.4647828606808186</v>
      </c>
      <c r="C177">
        <f t="shared" si="21"/>
        <v>-30.58752933692751</v>
      </c>
      <c r="D177">
        <f t="shared" si="17"/>
        <v>30.783139398200902</v>
      </c>
      <c r="E177">
        <f t="shared" si="22"/>
        <v>43.23178099648245</v>
      </c>
      <c r="F177">
        <f t="shared" si="23"/>
        <v>0.0024647182390034605</v>
      </c>
    </row>
    <row r="178" spans="1:6" ht="12.75">
      <c r="A178">
        <f t="shared" si="16"/>
        <v>8.14999999999998</v>
      </c>
      <c r="B178">
        <f t="shared" si="20"/>
        <v>3.4114544137884013</v>
      </c>
      <c r="C178">
        <f t="shared" si="21"/>
        <v>-30.61673924721491</v>
      </c>
      <c r="D178">
        <f t="shared" si="17"/>
        <v>30.806212739467117</v>
      </c>
      <c r="E178">
        <f t="shared" si="22"/>
        <v>43.23178099648245</v>
      </c>
      <c r="F178">
        <f t="shared" si="23"/>
        <v>0.0024647182390034605</v>
      </c>
    </row>
    <row r="179" spans="1:6" ht="12.75">
      <c r="A179">
        <f aca="true" t="shared" si="24" ref="A179:A214">A178+delta_t</f>
        <v>8.199999999999982</v>
      </c>
      <c r="B179">
        <f t="shared" si="20"/>
        <v>3.3589074185773216</v>
      </c>
      <c r="C179">
        <f t="shared" si="21"/>
        <v>-30.645146355895662</v>
      </c>
      <c r="D179">
        <f t="shared" si="17"/>
        <v>30.828675842806465</v>
      </c>
      <c r="E179">
        <f t="shared" si="22"/>
        <v>43.23178099648245</v>
      </c>
      <c r="F179">
        <f t="shared" si="23"/>
        <v>0.0024647182390034605</v>
      </c>
    </row>
    <row r="180" spans="1:6" ht="12.75">
      <c r="A180">
        <f t="shared" si="24"/>
        <v>8.249999999999982</v>
      </c>
      <c r="B180">
        <f t="shared" si="20"/>
        <v>3.3071320845806627</v>
      </c>
      <c r="C180">
        <f t="shared" si="21"/>
        <v>-30.672771714315026</v>
      </c>
      <c r="D180">
        <f t="shared" si="17"/>
        <v>30.8505437109842</v>
      </c>
      <c r="E180">
        <f t="shared" si="22"/>
        <v>43.23178099648245</v>
      </c>
      <c r="F180">
        <f t="shared" si="23"/>
        <v>0.0024647182390034605</v>
      </c>
    </row>
    <row r="181" spans="1:6" ht="12.75">
      <c r="A181">
        <f t="shared" si="24"/>
        <v>8.299999999999983</v>
      </c>
      <c r="B181">
        <f t="shared" si="20"/>
        <v>3.2561186731139857</v>
      </c>
      <c r="C181">
        <f t="shared" si="21"/>
        <v>-30.699635872060266</v>
      </c>
      <c r="D181">
        <f t="shared" si="17"/>
        <v>30.871831035597666</v>
      </c>
      <c r="E181">
        <f t="shared" si="22"/>
        <v>43.23178099648245</v>
      </c>
      <c r="F181">
        <f t="shared" si="23"/>
        <v>0.0024647182390034605</v>
      </c>
    </row>
    <row r="182" spans="1:6" ht="12.75">
      <c r="A182">
        <f t="shared" si="24"/>
        <v>8.349999999999984</v>
      </c>
      <c r="B182">
        <f t="shared" si="20"/>
        <v>3.205857500359871</v>
      </c>
      <c r="C182">
        <f t="shared" si="21"/>
        <v>-30.725758886311958</v>
      </c>
      <c r="D182">
        <f t="shared" si="17"/>
        <v>30.892552200366868</v>
      </c>
      <c r="E182">
        <f t="shared" si="22"/>
        <v>43.23178099648245</v>
      </c>
      <c r="F182">
        <f t="shared" si="23"/>
        <v>0.0024647182390034605</v>
      </c>
    </row>
    <row r="183" spans="1:6" ht="12.75">
      <c r="A183">
        <f t="shared" si="24"/>
        <v>8.399999999999984</v>
      </c>
      <c r="B183">
        <f t="shared" si="20"/>
        <v>3.1563389402714686</v>
      </c>
      <c r="C183">
        <f t="shared" si="21"/>
        <v>-30.751160331166318</v>
      </c>
      <c r="D183">
        <f t="shared" si="17"/>
        <v>30.91272128459368</v>
      </c>
      <c r="E183">
        <f t="shared" si="22"/>
        <v>43.23178099648245</v>
      </c>
      <c r="F183">
        <f t="shared" si="23"/>
        <v>0.0024647182390034605</v>
      </c>
    </row>
    <row r="184" spans="1:6" ht="12.75">
      <c r="A184">
        <f t="shared" si="24"/>
        <v>8.449999999999985</v>
      </c>
      <c r="B184">
        <f t="shared" si="20"/>
        <v>3.107553427301308</v>
      </c>
      <c r="C184">
        <f t="shared" si="21"/>
        <v>-30.77585930691872</v>
      </c>
      <c r="D184">
        <f t="shared" si="17"/>
        <v>30.932352066772868</v>
      </c>
      <c r="E184">
        <f t="shared" si="22"/>
        <v>43.23178099648245</v>
      </c>
      <c r="F184">
        <f t="shared" si="23"/>
        <v>0.0024647182390034605</v>
      </c>
    </row>
    <row r="185" spans="1:6" ht="12.75">
      <c r="A185">
        <f t="shared" si="24"/>
        <v>8.499999999999986</v>
      </c>
      <c r="B185">
        <f t="shared" si="20"/>
        <v>3.0594914589615128</v>
      </c>
      <c r="C185">
        <f t="shared" si="21"/>
        <v>-30.79987444929918</v>
      </c>
      <c r="D185">
        <f t="shared" si="17"/>
        <v>30.951458028339324</v>
      </c>
      <c r="E185">
        <f t="shared" si="22"/>
        <v>43.23178099648245</v>
      </c>
      <c r="F185">
        <f t="shared" si="23"/>
        <v>0.0024647182390034605</v>
      </c>
    </row>
    <row r="186" spans="1:6" ht="12.75">
      <c r="A186">
        <f t="shared" si="24"/>
        <v>8.549999999999986</v>
      </c>
      <c r="B186">
        <f t="shared" si="20"/>
        <v>3.0121435982214577</v>
      </c>
      <c r="C186">
        <f t="shared" si="21"/>
        <v>-30.823223938651378</v>
      </c>
      <c r="D186">
        <f t="shared" si="17"/>
        <v>30.970052357536595</v>
      </c>
      <c r="E186">
        <f t="shared" si="22"/>
        <v>43.23178099648245</v>
      </c>
      <c r="F186">
        <f t="shared" si="23"/>
        <v>0.0024647182390034605</v>
      </c>
    </row>
    <row r="187" spans="1:6" ht="12.75">
      <c r="A187">
        <f t="shared" si="24"/>
        <v>8.599999999999987</v>
      </c>
      <c r="B187">
        <f t="shared" si="20"/>
        <v>2.9655004757487893</v>
      </c>
      <c r="C187">
        <f t="shared" si="21"/>
        <v>-30.845925509047323</v>
      </c>
      <c r="D187">
        <f t="shared" si="17"/>
        <v>30.988147953392804</v>
      </c>
      <c r="E187">
        <f t="shared" si="22"/>
        <v>43.23178099648245</v>
      </c>
      <c r="F187">
        <f t="shared" si="23"/>
        <v>0.0024647182390034605</v>
      </c>
    </row>
    <row r="188" spans="1:6" ht="12.75">
      <c r="A188">
        <f t="shared" si="24"/>
        <v>8.649999999999988</v>
      </c>
      <c r="B188">
        <f t="shared" si="20"/>
        <v>2.9195527919996094</v>
      </c>
      <c r="C188">
        <f t="shared" si="21"/>
        <v>-30.867996457330477</v>
      </c>
      <c r="D188">
        <f t="shared" si="17"/>
        <v>31.005757429790997</v>
      </c>
      <c r="E188">
        <f t="shared" si="22"/>
        <v>43.23178099648245</v>
      </c>
      <c r="F188">
        <f t="shared" si="23"/>
        <v>0.0024647182390034605</v>
      </c>
    </row>
    <row r="189" spans="1:6" ht="12.75">
      <c r="A189">
        <f t="shared" si="24"/>
        <v>8.699999999999989</v>
      </c>
      <c r="B189">
        <f t="shared" si="20"/>
        <v>2.874291319163505</v>
      </c>
      <c r="C189">
        <f t="shared" si="21"/>
        <v>-30.889453652080658</v>
      </c>
      <c r="D189">
        <f t="shared" si="17"/>
        <v>31.02289311962148</v>
      </c>
      <c r="E189">
        <f t="shared" si="22"/>
        <v>43.23178099648245</v>
      </c>
      <c r="F189">
        <f t="shared" si="23"/>
        <v>0.0024647182390034605</v>
      </c>
    </row>
    <row r="190" spans="1:6" ht="12.75">
      <c r="A190">
        <f t="shared" si="24"/>
        <v>8.74999999999999</v>
      </c>
      <c r="B190">
        <f t="shared" si="20"/>
        <v>2.8297069029689723</v>
      </c>
      <c r="C190">
        <f t="shared" si="21"/>
        <v>-30.91031354249466</v>
      </c>
      <c r="D190">
        <f t="shared" si="17"/>
        <v>31.039567079004808</v>
      </c>
      <c r="E190">
        <f t="shared" si="22"/>
        <v>43.23178099648245</v>
      </c>
      <c r="F190">
        <f t="shared" si="23"/>
        <v>0.0024647182390034605</v>
      </c>
    </row>
    <row r="191" spans="1:6" ht="12.75">
      <c r="A191">
        <f t="shared" si="24"/>
        <v>8.79999999999999</v>
      </c>
      <c r="B191">
        <f t="shared" si="20"/>
        <v>2.7857904643546583</v>
      </c>
      <c r="C191">
        <f t="shared" si="21"/>
        <v>-30.930592167176993</v>
      </c>
      <c r="D191">
        <f t="shared" si="17"/>
        <v>31.055791091574534</v>
      </c>
      <c r="E191">
        <f t="shared" si="22"/>
        <v>43.23178099648245</v>
      </c>
      <c r="F191">
        <f t="shared" si="23"/>
        <v>0.0024647182390034605</v>
      </c>
    </row>
    <row r="192" spans="1:6" ht="12.75">
      <c r="A192">
        <f t="shared" si="24"/>
        <v>8.84999999999999</v>
      </c>
      <c r="B192">
        <f t="shared" si="20"/>
        <v>2.742533001011709</v>
      </c>
      <c r="C192">
        <f t="shared" si="21"/>
        <v>-30.950305162835722</v>
      </c>
      <c r="D192">
        <f t="shared" si="17"/>
        <v>31.07157667280973</v>
      </c>
      <c r="E192">
        <f t="shared" si="22"/>
        <v>43.23178099648245</v>
      </c>
      <c r="F192">
        <f t="shared" si="23"/>
        <v>0.0024647182390034605</v>
      </c>
    </row>
    <row r="193" spans="1:6" ht="12.75">
      <c r="A193">
        <f t="shared" si="24"/>
        <v>8.899999999999991</v>
      </c>
      <c r="B193">
        <f t="shared" si="20"/>
        <v>2.699925588802386</v>
      </c>
      <c r="C193">
        <f t="shared" si="21"/>
        <v>-30.96946777287877</v>
      </c>
      <c r="D193">
        <f t="shared" si="17"/>
        <v>31.086935074407812</v>
      </c>
      <c r="E193">
        <f t="shared" si="22"/>
        <v>43.23178099648245</v>
      </c>
      <c r="F193">
        <f t="shared" si="23"/>
        <v>0.0024647182390034605</v>
      </c>
    </row>
    <row r="194" spans="1:6" ht="12.75">
      <c r="A194">
        <f t="shared" si="24"/>
        <v>8.949999999999992</v>
      </c>
      <c r="B194">
        <f t="shared" si="20"/>
        <v>2.65795938305997</v>
      </c>
      <c r="C194">
        <f t="shared" si="21"/>
        <v>-30.988094855906546</v>
      </c>
      <c r="D194">
        <f t="shared" si="17"/>
        <v>31.101877288688833</v>
      </c>
      <c r="E194">
        <f t="shared" si="22"/>
        <v>43.23178099648245</v>
      </c>
      <c r="F194">
        <f t="shared" si="23"/>
        <v>0.0024647182390034605</v>
      </c>
    </row>
    <row r="195" spans="1:6" ht="12.75">
      <c r="A195">
        <f t="shared" si="24"/>
        <v>8.999999999999993</v>
      </c>
      <c r="B195">
        <f t="shared" si="20"/>
        <v>2.6166256197748448</v>
      </c>
      <c r="C195">
        <f t="shared" si="21"/>
        <v>-31.00620089409722</v>
      </c>
      <c r="D195">
        <f t="shared" si="17"/>
        <v>31.11641405302316</v>
      </c>
      <c r="E195">
        <f t="shared" si="22"/>
        <v>43.23178099648245</v>
      </c>
      <c r="F195">
        <f t="shared" si="23"/>
        <v>0.0024647182390034605</v>
      </c>
    </row>
    <row r="196" spans="1:6" ht="12.75">
      <c r="A196">
        <f t="shared" si="24"/>
        <v>9.049999999999994</v>
      </c>
      <c r="B196">
        <f t="shared" si="20"/>
        <v>2.5759156166715136</v>
      </c>
      <c r="C196">
        <f t="shared" si="21"/>
        <v>-31.023800001481245</v>
      </c>
      <c r="D196">
        <f t="shared" si="17"/>
        <v>31.13055585427475</v>
      </c>
      <c r="E196">
        <f t="shared" si="22"/>
        <v>43.23178099648245</v>
      </c>
      <c r="F196">
        <f t="shared" si="23"/>
        <v>0.0024647182390034605</v>
      </c>
    </row>
    <row r="197" spans="1:6" ht="12.75">
      <c r="A197">
        <f t="shared" si="24"/>
        <v>9.099999999999994</v>
      </c>
      <c r="B197">
        <f t="shared" si="20"/>
        <v>2.535820774181168</v>
      </c>
      <c r="C197">
        <f t="shared" si="21"/>
        <v>-31.040905932102266</v>
      </c>
      <c r="D197">
        <f t="shared" si="17"/>
        <v>31.144312933253005</v>
      </c>
      <c r="E197">
        <f t="shared" si="22"/>
        <v>43.23178099648245</v>
      </c>
      <c r="F197">
        <f t="shared" si="23"/>
        <v>0.0024647182390034605</v>
      </c>
    </row>
    <row r="198" spans="1:6" ht="12.75">
      <c r="A198">
        <f t="shared" si="24"/>
        <v>9.149999999999995</v>
      </c>
      <c r="B198">
        <f t="shared" si="20"/>
        <v>2.4963325763142965</v>
      </c>
      <c r="C198">
        <f t="shared" si="21"/>
        <v>-31.057532088061734</v>
      </c>
      <c r="D198">
        <f t="shared" si="17"/>
        <v>31.157695289166565</v>
      </c>
      <c r="E198">
        <f t="shared" si="22"/>
        <v>43.23178099648245</v>
      </c>
      <c r="F198">
        <f t="shared" si="23"/>
        <v>0.0024647182390034605</v>
      </c>
    </row>
    <row r="199" spans="1:6" ht="12.75">
      <c r="A199">
        <f t="shared" si="24"/>
        <v>9.199999999999996</v>
      </c>
      <c r="B199">
        <f t="shared" si="20"/>
        <v>2.457442591437686</v>
      </c>
      <c r="C199">
        <f t="shared" si="21"/>
        <v>-31.073691527445064</v>
      </c>
      <c r="D199">
        <f t="shared" si="17"/>
        <v>31.1707126840729</v>
      </c>
      <c r="E199">
        <f t="shared" si="22"/>
        <v>43.23178099648245</v>
      </c>
      <c r="F199">
        <f t="shared" si="23"/>
        <v>0.0024647182390034605</v>
      </c>
    </row>
    <row r="200" spans="1:6" ht="12.75">
      <c r="A200">
        <f t="shared" si="24"/>
        <v>9.249999999999996</v>
      </c>
      <c r="B200">
        <f t="shared" si="20"/>
        <v>2.419142472960032</v>
      </c>
      <c r="C200">
        <f t="shared" si="21"/>
        <v>-31.089396972127314</v>
      </c>
      <c r="D200">
        <f t="shared" si="17"/>
        <v>31.183374647318054</v>
      </c>
      <c r="E200">
        <f t="shared" si="22"/>
        <v>43.23178099648245</v>
      </c>
      <c r="F200">
        <f t="shared" si="23"/>
        <v>0.0024647182390034605</v>
      </c>
    </row>
    <row r="201" spans="1:6" ht="12.75">
      <c r="A201">
        <f t="shared" si="24"/>
        <v>9.299999999999997</v>
      </c>
      <c r="B201">
        <f t="shared" si="20"/>
        <v>2.381423959930256</v>
      </c>
      <c r="C201">
        <f t="shared" si="21"/>
        <v>-31.104660815456793</v>
      </c>
      <c r="D201">
        <f t="shared" si="17"/>
        <v>31.195690479961222</v>
      </c>
      <c r="E201">
        <f t="shared" si="22"/>
        <v>43.23178099648245</v>
      </c>
      <c r="F201">
        <f t="shared" si="23"/>
        <v>0.0024647182390034605</v>
      </c>
    </row>
    <row r="202" spans="1:6" ht="12.75">
      <c r="A202">
        <f t="shared" si="24"/>
        <v>9.349999999999998</v>
      </c>
      <c r="B202">
        <f t="shared" si="20"/>
        <v>2.3442788775524823</v>
      </c>
      <c r="C202">
        <f t="shared" si="21"/>
        <v>-31.11949512981521</v>
      </c>
      <c r="D202">
        <f t="shared" si="17"/>
        <v>31.207669259179404</v>
      </c>
      <c r="E202">
        <f t="shared" si="22"/>
        <v>43.23178099648245</v>
      </c>
      <c r="F202">
        <f t="shared" si="23"/>
        <v>0.0024647182390034605</v>
      </c>
    </row>
    <row r="203" spans="1:6" ht="12.75">
      <c r="A203">
        <f t="shared" si="24"/>
        <v>9.399999999999999</v>
      </c>
      <c r="B203">
        <f t="shared" si="20"/>
        <v>2.3076991376215132</v>
      </c>
      <c r="C203">
        <f t="shared" si="21"/>
        <v>-31.13391167405325</v>
      </c>
      <c r="D203">
        <f t="shared" si="17"/>
        <v>31.21931984264757</v>
      </c>
      <c r="E203">
        <f t="shared" si="22"/>
        <v>43.23178099648245</v>
      </c>
      <c r="F203">
        <f t="shared" si="23"/>
        <v>0.0024647182390034605</v>
      </c>
    </row>
    <row r="204" spans="1:6" ht="12.75">
      <c r="A204">
        <f t="shared" si="24"/>
        <v>9.45</v>
      </c>
      <c r="B204">
        <f t="shared" si="20"/>
        <v>2.271676738882509</v>
      </c>
      <c r="C204">
        <f t="shared" si="21"/>
        <v>-31.147921900800746</v>
      </c>
      <c r="D204">
        <f t="shared" si="17"/>
        <v>31.230650872890283</v>
      </c>
      <c r="E204">
        <f t="shared" si="22"/>
        <v>43.23178099648245</v>
      </c>
      <c r="F204">
        <f t="shared" si="23"/>
        <v>0.0024647182390034605</v>
      </c>
    </row>
    <row r="205" spans="1:6" ht="12.75">
      <c r="A205">
        <f t="shared" si="24"/>
        <v>9.5</v>
      </c>
      <c r="B205">
        <f t="shared" si="20"/>
        <v>2.2362037673184565</v>
      </c>
      <c r="C205">
        <f t="shared" si="21"/>
        <v>-31.161536963650764</v>
      </c>
      <c r="D205">
        <f t="shared" si="17"/>
        <v>31.24167078160101</v>
      </c>
      <c r="E205">
        <f t="shared" si="22"/>
        <v>43.23178099648245</v>
      </c>
      <c r="F205">
        <f t="shared" si="23"/>
        <v>0.0024647182390034605</v>
      </c>
    </row>
    <row r="206" spans="1:6" ht="12.75">
      <c r="A206">
        <f t="shared" si="24"/>
        <v>9.55</v>
      </c>
      <c r="B206">
        <f t="shared" si="20"/>
        <v>2.201272396368887</v>
      </c>
      <c r="C206">
        <f t="shared" si="21"/>
        <v>-31.17476772421723</v>
      </c>
      <c r="D206">
        <f t="shared" si="17"/>
        <v>31.25238779392563</v>
      </c>
      <c r="E206">
        <f t="shared" si="22"/>
        <v>43.23178099648245</v>
      </c>
      <c r="F206">
        <f t="shared" si="23"/>
        <v>0.0024647182390034605</v>
      </c>
    </row>
    <row r="207" spans="1:6" ht="12.75">
      <c r="A207">
        <f t="shared" si="24"/>
        <v>9.600000000000001</v>
      </c>
      <c r="B207">
        <f t="shared" si="20"/>
        <v>2.166874887083195</v>
      </c>
      <c r="C207">
        <f t="shared" si="21"/>
        <v>-31.187624759065834</v>
      </c>
      <c r="D207">
        <f t="shared" si="17"/>
        <v>31.26280993270707</v>
      </c>
      <c r="E207">
        <f t="shared" si="22"/>
        <v>43.23178099648245</v>
      </c>
      <c r="F207">
        <f t="shared" si="23"/>
        <v>0.0024647182390034605</v>
      </c>
    </row>
    <row r="208" spans="1:6" ht="12.75">
      <c r="A208">
        <f t="shared" si="24"/>
        <v>9.650000000000002</v>
      </c>
      <c r="B208">
        <f t="shared" si="20"/>
        <v>2.1330035882117757</v>
      </c>
      <c r="C208">
        <f t="shared" si="21"/>
        <v>-31.2001183665182</v>
      </c>
      <c r="D208">
        <f aca="true" t="shared" si="25" ref="D208:D214">SQRT(B208*B208+C208*C208)</f>
        <v>31.27294502268807</v>
      </c>
      <c r="E208">
        <f aca="true" t="shared" si="26" ref="E208:E214">IF(F207+0.5*(C207+C208)*delta_t&gt;0,E207+0.5*(B207+B208)*delta_t,E207)</f>
        <v>43.23178099648245</v>
      </c>
      <c r="F208">
        <f aca="true" t="shared" si="27" ref="F208:F214">IF(F207+0.5*(C207+C208)*delta_t&gt;0,F207+0.5*(C207+C208)*delta_t,F207)</f>
        <v>0.0024647182390034605</v>
      </c>
    </row>
    <row r="209" spans="1:6" ht="12.75">
      <c r="A209">
        <f t="shared" si="24"/>
        <v>9.700000000000003</v>
      </c>
      <c r="B209">
        <f aca="true" t="shared" si="28" ref="B209:B214">+B208-b*B208*D208*delta_t</f>
        <v>2.099650936238104</v>
      </c>
      <c r="C209">
        <f aca="true" t="shared" si="29" ref="C209:C214">C208-g*delta_t-b*C208*D208*delta_t</f>
        <v>-31.212258573329457</v>
      </c>
      <c r="D209">
        <f t="shared" si="25"/>
        <v>31.282800694669646</v>
      </c>
      <c r="E209">
        <f t="shared" si="26"/>
        <v>43.23178099648245</v>
      </c>
      <c r="F209">
        <f t="shared" si="27"/>
        <v>0.0024647182390034605</v>
      </c>
    </row>
    <row r="210" spans="1:6" ht="12.75">
      <c r="A210">
        <f t="shared" si="24"/>
        <v>9.750000000000004</v>
      </c>
      <c r="B210">
        <f t="shared" si="28"/>
        <v>2.0668094553547474</v>
      </c>
      <c r="C210">
        <f t="shared" si="29"/>
        <v>-31.22405514123948</v>
      </c>
      <c r="D210">
        <f t="shared" si="25"/>
        <v>31.29238438962278</v>
      </c>
      <c r="E210">
        <f t="shared" si="26"/>
        <v>43.23178099648245</v>
      </c>
      <c r="F210">
        <f t="shared" si="27"/>
        <v>0.0024647182390034605</v>
      </c>
    </row>
    <row r="211" spans="1:6" ht="12.75">
      <c r="A211">
        <f t="shared" si="24"/>
        <v>9.800000000000004</v>
      </c>
      <c r="B211">
        <f t="shared" si="28"/>
        <v>2.0344717573862137</v>
      </c>
      <c r="C211">
        <f t="shared" si="29"/>
        <v>-31.23551757339826</v>
      </c>
      <c r="D211">
        <f t="shared" si="25"/>
        <v>31.30170336275126</v>
      </c>
      <c r="E211">
        <f t="shared" si="26"/>
        <v>43.23178099648245</v>
      </c>
      <c r="F211">
        <f t="shared" si="27"/>
        <v>0.0024647182390034605</v>
      </c>
    </row>
    <row r="212" spans="1:6" ht="12.75">
      <c r="A212">
        <f t="shared" si="24"/>
        <v>9.850000000000005</v>
      </c>
      <c r="B212">
        <f t="shared" si="28"/>
        <v>2.0026305416614143</v>
      </c>
      <c r="C212">
        <f t="shared" si="29"/>
        <v>-31.246655120666</v>
      </c>
      <c r="D212">
        <f t="shared" si="25"/>
        <v>31.310764687503845</v>
      </c>
      <c r="E212">
        <f t="shared" si="26"/>
        <v>43.23178099648245</v>
      </c>
      <c r="F212">
        <f t="shared" si="27"/>
        <v>0.0024647182390034605</v>
      </c>
    </row>
    <row r="213" spans="1:6" ht="12.75">
      <c r="A213">
        <f t="shared" si="24"/>
        <v>9.900000000000006</v>
      </c>
      <c r="B213">
        <f t="shared" si="28"/>
        <v>1.97127859483843</v>
      </c>
      <c r="C213">
        <f t="shared" si="29"/>
        <v>-31.25747678778862</v>
      </c>
      <c r="D213">
        <f t="shared" si="25"/>
        <v>31.319575259533973</v>
      </c>
      <c r="E213">
        <f t="shared" si="26"/>
        <v>43.23178099648245</v>
      </c>
      <c r="F213">
        <f t="shared" si="27"/>
        <v>0.0024647182390034605</v>
      </c>
    </row>
    <row r="214" spans="1:6" ht="12.75">
      <c r="A214">
        <f t="shared" si="24"/>
        <v>9.950000000000006</v>
      </c>
      <c r="B214">
        <f t="shared" si="28"/>
        <v>1.9404087906841547</v>
      </c>
      <c r="C214">
        <f t="shared" si="29"/>
        <v>-31.267991339449477</v>
      </c>
      <c r="D214">
        <f t="shared" si="25"/>
        <v>31.3281418006056</v>
      </c>
      <c r="E214">
        <f t="shared" si="26"/>
        <v>43.23178099648245</v>
      </c>
      <c r="F214">
        <f t="shared" si="27"/>
        <v>0.0024647182390034605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Physics Department</cp:lastModifiedBy>
  <dcterms:created xsi:type="dcterms:W3CDTF">1998-07-18T14:54:10Z</dcterms:created>
  <dcterms:modified xsi:type="dcterms:W3CDTF">1999-08-11T20:57:34Z</dcterms:modified>
  <cp:category/>
  <cp:version/>
  <cp:contentType/>
  <cp:contentStatus/>
</cp:coreProperties>
</file>